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6" activeTab="8"/>
  </bookViews>
  <sheets>
    <sheet name="2021年全市收入决算" sheetId="9" r:id="rId1"/>
    <sheet name="2021年全市支出决算" sheetId="10" r:id="rId2"/>
    <sheet name="2021年市级收入决算" sheetId="1" r:id="rId3"/>
    <sheet name="2021年市级支出决算" sheetId="2" r:id="rId4"/>
    <sheet name="2021年市级支出决算明细" sheetId="11" r:id="rId5"/>
    <sheet name="2021年基本支出决算" sheetId="3" r:id="rId6"/>
    <sheet name="税收返还和一般性转移支出预算表" sheetId="4" r:id="rId7"/>
    <sheet name="专项转移支付" sheetId="5" r:id="rId8"/>
    <sheet name="专项转移支付 (分内容)" sheetId="12" r:id="rId9"/>
    <sheet name="一般债务分地区限额余额" sheetId="6" r:id="rId10"/>
    <sheet name="全市一般债务情况" sheetId="7" r:id="rId11"/>
    <sheet name="市级一般债务情况" sheetId="8" r:id="rId12"/>
  </sheets>
  <definedNames>
    <definedName name="_xlnm.Print_Titles" localSheetId="3">'2021年市级支出决算'!$3:$3</definedName>
    <definedName name="_xlnm.Print_Titles" localSheetId="5">'2021年基本支出决算'!$3:$3</definedName>
    <definedName name="_xlnm.Print_Area" localSheetId="3">'2021年市级支出决算'!$A$1:$G$38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<sst xmlns="http://schemas.openxmlformats.org/spreadsheetml/2006/main" count="1634" uniqueCount="1234">
  <si>
    <t>附表1</t>
  </si>
  <si>
    <t>衢州市2021年一般公共预算收入决算</t>
  </si>
  <si>
    <t>单位：万元</t>
  </si>
  <si>
    <t>项      目</t>
  </si>
  <si>
    <t>2021年
预算数</t>
  </si>
  <si>
    <t>2021年     调整预算数</t>
  </si>
  <si>
    <t>2021年       决算数</t>
  </si>
  <si>
    <t>为调整后预算%</t>
  </si>
  <si>
    <t>2020年       决算数</t>
  </si>
  <si>
    <t>比上年
＋、－%</t>
  </si>
  <si>
    <t>一、本级收入</t>
  </si>
  <si>
    <t>（一）税收收入</t>
  </si>
  <si>
    <t xml:space="preserve">    1.增值税</t>
  </si>
  <si>
    <t xml:space="preserve">    2.企业所得税</t>
  </si>
  <si>
    <t xml:space="preserve">    3.个人所得税 </t>
  </si>
  <si>
    <t xml:space="preserve">    4.城市维护建设税 </t>
  </si>
  <si>
    <t xml:space="preserve">    5.城镇土地使用税</t>
  </si>
  <si>
    <t xml:space="preserve">    6.耕地占用税</t>
  </si>
  <si>
    <t xml:space="preserve">    7.契税</t>
  </si>
  <si>
    <t xml:space="preserve">    8.环境保护税</t>
  </si>
  <si>
    <t xml:space="preserve">    9.其他税收收入         </t>
  </si>
  <si>
    <t>（二）非税收入</t>
  </si>
  <si>
    <t xml:space="preserve">    1.专项收入</t>
  </si>
  <si>
    <t xml:space="preserve">      ①教育费附加收入</t>
  </si>
  <si>
    <t xml:space="preserve">      ②其他专项收入</t>
  </si>
  <si>
    <t xml:space="preserve">    2.行政事业性收费收入</t>
  </si>
  <si>
    <t xml:space="preserve">    3.罚没收入</t>
  </si>
  <si>
    <t xml:space="preserve">    4.国有资源（资产）有偿使用收入        </t>
  </si>
  <si>
    <t xml:space="preserve">    5.其他收入         </t>
  </si>
  <si>
    <t xml:space="preserve">    6.国有企业计划亏损补贴         </t>
  </si>
  <si>
    <t>二、转移性收入</t>
  </si>
  <si>
    <t>（一）上级税收返还收入</t>
  </si>
  <si>
    <t>（二）上级转移支付收入</t>
  </si>
  <si>
    <t>（三）使用结转资金</t>
  </si>
  <si>
    <t>（四）调入资金</t>
  </si>
  <si>
    <t xml:space="preserve">    其中：从预算稳定调节基金调入</t>
  </si>
  <si>
    <t xml:space="preserve">          从政府性基金预算调入</t>
  </si>
  <si>
    <t xml:space="preserve">          从国有资本经营预算调入</t>
  </si>
  <si>
    <t xml:space="preserve">          从其他资金调入</t>
  </si>
  <si>
    <t>三、地方政府一般债务转贷收入</t>
  </si>
  <si>
    <t>收入总计</t>
  </si>
  <si>
    <t>衢州市2021年一般公共预算支出决算</t>
  </si>
  <si>
    <t>2021年        调整预算数</t>
  </si>
  <si>
    <t>2021年        决算数</t>
  </si>
  <si>
    <t>完成调整后预算%</t>
  </si>
  <si>
    <t>2020年        决算数</t>
  </si>
  <si>
    <t>比上年          ＋、－%</t>
  </si>
  <si>
    <t>一、本级支出</t>
  </si>
  <si>
    <t>（一）一般公共服务支出</t>
  </si>
  <si>
    <t>（二）公共安全支出</t>
  </si>
  <si>
    <t>（三）教育支出</t>
  </si>
  <si>
    <t xml:space="preserve">   其中：教育支出</t>
  </si>
  <si>
    <t xml:space="preserve">         教育费附加支出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</si>
  <si>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</si>
  <si>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</si>
  <si>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</si>
  <si>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</si>
  <si>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</si>
  <si>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</si>
  <si>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</si>
  <si>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</si>
  <si>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</si>
  <si>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</si>
  <si>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</si>
  <si>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</si>
  <si>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</si>
  <si>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</si>
  <si>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</si>
  <si>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</si>
  <si>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（二十）其他支出</t>
  </si>
  <si>
    <t>（二十一）债务付息支出</t>
  </si>
  <si>
    <t>（二十二）债务发行费用支出</t>
  </si>
  <si>
    <t>二、转移性支出</t>
  </si>
  <si>
    <t>（一）上解上级支出</t>
  </si>
  <si>
    <t>（二）结转下年支出</t>
  </si>
  <si>
    <t>（三）安排预算稳定调节基金</t>
  </si>
  <si>
    <t>（五）安排预算周转金</t>
  </si>
  <si>
    <t>（四）援助其他地区支出</t>
  </si>
  <si>
    <t>三、预备费</t>
  </si>
  <si>
    <t>四、地方政府一般债务还本支出</t>
  </si>
  <si>
    <t>支出总计</t>
  </si>
  <si>
    <t>衢州市级2021年一般公共预算收入决算</t>
  </si>
  <si>
    <t>2021年         调整预算数</t>
  </si>
  <si>
    <t>2021年
决算数</t>
  </si>
  <si>
    <t>为调整后
预算%</t>
  </si>
  <si>
    <t>2020年
调整执行数</t>
  </si>
  <si>
    <t xml:space="preserve">    9.其他地方各税         </t>
  </si>
  <si>
    <t xml:space="preserve">      ①教育费附加收入         </t>
  </si>
  <si>
    <t>衢州市级2021年一般公共预算支出决算</t>
  </si>
  <si>
    <t>2021年
调整预算数</t>
  </si>
  <si>
    <t>2020年
决算数</t>
  </si>
  <si>
    <t xml:space="preserve">一、本级预算支出    </t>
  </si>
  <si>
    <t xml:space="preserve"> (一) 一般公共服务支出</t>
  </si>
  <si>
    <t xml:space="preserve"> 其中：教育支出</t>
  </si>
  <si>
    <t xml:space="preserve">      教育费附加安排的支出</t>
  </si>
  <si>
    <t>（五）补助县（市、区）支出</t>
  </si>
  <si>
    <t>2021年度衢州市级一般公共预算支出决算功能分类明细表</t>
  </si>
  <si>
    <t>预算科目</t>
  </si>
  <si>
    <t>决算数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</si>
  <si>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</si>
  <si>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</si>
  <si>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</si>
  <si>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</si>
  <si>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</si>
  <si>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</si>
  <si>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</si>
  <si>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</si>
  <si>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</si>
  <si>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</si>
  <si>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</si>
  <si>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</si>
  <si>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</si>
  <si>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</si>
  <si>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</si>
  <si>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</si>
  <si>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</si>
  <si>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</si>
  <si>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</si>
  <si>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</si>
  <si>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</si>
  <si>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</si>
  <si>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</si>
  <si>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</si>
  <si>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</si>
  <si>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</si>
  <si>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</si>
  <si>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</si>
  <si>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</si>
  <si>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</si>
  <si>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</si>
  <si>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</si>
  <si>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</si>
  <si>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</si>
  <si>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</si>
  <si>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</si>
  <si>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</si>
  <si>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</si>
  <si>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</si>
  <si>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</si>
  <si>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</si>
  <si>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</si>
  <si>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</si>
  <si>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</si>
  <si>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</si>
  <si>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</si>
  <si>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</si>
  <si>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</si>
  <si>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</si>
  <si>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</si>
  <si>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</si>
  <si>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</si>
  <si>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</si>
  <si>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</si>
  <si>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</si>
  <si>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</si>
  <si>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</si>
  <si>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</si>
  <si>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</si>
  <si>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</si>
  <si>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</si>
  <si>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</si>
  <si>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</si>
  <si>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</si>
  <si>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</si>
  <si>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</si>
  <si>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</si>
  <si>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</si>
  <si>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</si>
  <si>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</si>
  <si>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</si>
  <si>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</si>
  <si>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</si>
  <si>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</si>
  <si>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</si>
  <si>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</si>
  <si>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</si>
  <si>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</si>
  <si>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</si>
  <si>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</si>
  <si>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</si>
  <si>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</si>
  <si>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</si>
  <si>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</si>
  <si>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</si>
  <si>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</si>
  <si>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</si>
  <si>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</si>
  <si>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</si>
  <si>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</si>
  <si>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</si>
  <si>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</si>
  <si>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</si>
  <si>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</si>
  <si>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</si>
  <si>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</si>
  <si>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</si>
  <si>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</si>
  <si>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</si>
  <si>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</si>
  <si>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</si>
  <si>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</si>
  <si>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</si>
  <si>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</si>
  <si>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</si>
  <si>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</si>
  <si>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</si>
  <si>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</si>
  <si>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</si>
  <si>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</si>
  <si>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</si>
  <si>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</si>
  <si>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</si>
  <si>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</si>
  <si>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</si>
  <si>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</si>
  <si>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</si>
  <si>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</si>
  <si>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</si>
  <si>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</si>
  <si>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</si>
  <si>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</si>
  <si>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</si>
  <si>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</si>
  <si>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</si>
  <si>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</si>
  <si>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</si>
  <si>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</si>
  <si>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</si>
  <si>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</si>
  <si>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</si>
  <si>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</si>
  <si>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</si>
  <si>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</si>
  <si>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</si>
  <si>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</si>
  <si>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</si>
  <si>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</si>
  <si>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</si>
  <si>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</si>
  <si>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</si>
  <si>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</si>
  <si>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</si>
  <si>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</si>
  <si>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</si>
  <si>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</si>
  <si>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</si>
  <si>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</si>
  <si>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</si>
  <si>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</si>
  <si>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</si>
  <si>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</si>
  <si>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</si>
  <si>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</si>
  <si>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</si>
  <si>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</si>
  <si>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</si>
  <si>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</si>
  <si>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</si>
  <si>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</si>
  <si>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</si>
  <si>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</si>
  <si>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</si>
  <si>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</si>
  <si>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</si>
  <si>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</si>
  <si>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</si>
  <si>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</si>
  <si>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</si>
  <si>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</si>
  <si>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</si>
  <si>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</si>
  <si>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</si>
  <si>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</si>
  <si>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</si>
  <si>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</si>
  <si>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</si>
  <si>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</si>
  <si>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</si>
  <si>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</si>
  <si>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</si>
  <si>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</si>
  <si>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</si>
  <si>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</si>
  <si>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</si>
  <si>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</si>
  <si>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</si>
  <si>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</si>
  <si>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</si>
  <si>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</si>
  <si>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</si>
  <si>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</si>
  <si>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</si>
  <si>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</si>
  <si>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</si>
  <si>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</si>
  <si>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</si>
  <si>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</si>
  <si>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</si>
  <si>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</si>
  <si>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</si>
  <si>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</si>
  <si>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</si>
  <si>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</si>
  <si>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</si>
  <si>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</si>
  <si>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</si>
  <si>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</si>
  <si>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</si>
  <si>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</si>
  <si>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</si>
  <si>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</si>
  <si>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</si>
  <si>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</si>
  <si>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</si>
  <si>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</si>
  <si>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</si>
  <si>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</si>
  <si>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</si>
  <si>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</si>
  <si>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</si>
  <si>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</si>
  <si>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</si>
  <si>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</si>
  <si>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</si>
  <si>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</si>
  <si>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</si>
  <si>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</si>
  <si>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</si>
  <si>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</si>
  <si>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</si>
  <si>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</si>
  <si>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</si>
  <si>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</si>
  <si>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</si>
  <si>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</si>
  <si>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</si>
  <si>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</si>
  <si>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</si>
  <si>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</si>
  <si>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</si>
  <si>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</si>
  <si>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</si>
  <si>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</si>
  <si>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</si>
  <si>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</si>
  <si>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</si>
  <si>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</si>
  <si>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</si>
  <si>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</si>
  <si>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</si>
  <si>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</si>
  <si>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</si>
  <si>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</si>
  <si>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</si>
  <si>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</si>
  <si>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</si>
  <si>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</si>
  <si>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</si>
  <si>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</si>
  <si>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</si>
  <si>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</si>
  <si>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</si>
  <si>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</si>
  <si>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</si>
  <si>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</si>
  <si>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</si>
  <si>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</si>
  <si>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</si>
  <si>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</si>
  <si>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</si>
  <si>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</si>
  <si>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</si>
  <si>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</si>
  <si>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</si>
  <si>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</si>
  <si>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</si>
  <si>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</si>
  <si>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</si>
  <si>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</si>
  <si>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</si>
  <si>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</si>
  <si>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</si>
  <si>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</si>
  <si>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</si>
  <si>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</si>
  <si>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</si>
  <si>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</si>
  <si>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</si>
  <si>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</si>
  <si>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</si>
  <si>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</si>
  <si>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</si>
  <si>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</si>
  <si>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</si>
  <si>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</si>
  <si>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</si>
  <si>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</si>
  <si>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</si>
  <si>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</si>
  <si>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</si>
  <si>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</si>
  <si>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</si>
  <si>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</si>
  <si>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</si>
  <si>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</si>
  <si>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</si>
  <si>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</si>
  <si>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</si>
  <si>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</si>
  <si>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</si>
  <si>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</si>
  <si>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</si>
  <si>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</si>
  <si>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</si>
  <si>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</si>
  <si>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</si>
  <si>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</si>
  <si>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</si>
  <si>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</si>
  <si>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</si>
  <si>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</si>
  <si>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</si>
  <si>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</si>
  <si>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</si>
  <si>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</si>
  <si>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</si>
  <si>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</si>
  <si>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</si>
  <si>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</si>
  <si>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</si>
  <si>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</si>
  <si>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</si>
  <si>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</si>
  <si>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</si>
  <si>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</si>
  <si>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</si>
  <si>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</si>
  <si>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</si>
  <si>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</si>
  <si>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</si>
  <si>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</si>
  <si>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</si>
  <si>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</si>
  <si>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</si>
  <si>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</si>
  <si>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</si>
  <si>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</si>
  <si>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</si>
  <si>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</si>
  <si>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</si>
  <si>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</si>
  <si>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</si>
  <si>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</si>
  <si>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</si>
  <si>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</si>
  <si>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</si>
  <si>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</si>
  <si>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</si>
  <si>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</si>
  <si>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</si>
  <si>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</si>
  <si>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</si>
  <si>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</si>
  <si>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</si>
  <si>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</si>
  <si>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</si>
  <si>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</si>
  <si>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</si>
  <si>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</si>
  <si>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</si>
  <si>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</si>
  <si>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</si>
  <si>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</si>
  <si>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</si>
  <si>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</si>
  <si>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</si>
  <si>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</si>
  <si>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</si>
  <si>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</si>
  <si>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</si>
  <si>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</si>
  <si>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</si>
  <si>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</si>
  <si>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</si>
  <si>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</si>
  <si>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</si>
  <si>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</si>
  <si>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</si>
  <si>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</si>
  <si>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</si>
  <si>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</si>
  <si>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</si>
  <si>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</si>
  <si>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</si>
  <si>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</si>
  <si>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</si>
  <si>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</si>
  <si>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</si>
  <si>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</si>
  <si>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</si>
  <si>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</si>
  <si>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</si>
  <si>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</si>
  <si>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</si>
  <si>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</si>
  <si>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</si>
  <si>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</si>
  <si>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</si>
  <si>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</si>
  <si>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</si>
  <si>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</si>
  <si>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</si>
  <si>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</si>
  <si>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</si>
  <si>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</si>
  <si>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</si>
  <si>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</si>
  <si>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</si>
  <si>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</si>
  <si>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</si>
  <si>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</si>
  <si>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</si>
  <si>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</si>
  <si>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</si>
  <si>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</si>
  <si>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</si>
  <si>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</si>
  <si>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</si>
  <si>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</si>
  <si>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</si>
  <si>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</si>
  <si>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</si>
  <si>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</si>
  <si>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</si>
  <si>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</si>
  <si>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</si>
  <si>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</si>
  <si>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</si>
  <si>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</si>
  <si>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</si>
  <si>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</si>
  <si>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</si>
  <si>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</si>
  <si>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</si>
  <si>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</si>
  <si>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</si>
  <si>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</si>
  <si>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</si>
  <si>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</si>
  <si>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</si>
  <si>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</si>
  <si>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</si>
  <si>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</si>
  <si>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</si>
  <si>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</si>
  <si>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</si>
  <si>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</si>
  <si>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</si>
  <si>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</si>
  <si>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</si>
  <si>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</si>
  <si>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</si>
  <si>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</si>
  <si>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</si>
  <si>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</si>
  <si>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</si>
  <si>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</si>
  <si>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</si>
  <si>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</si>
  <si>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</si>
  <si>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</si>
  <si>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</si>
  <si>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</si>
  <si>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</si>
  <si>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</si>
  <si>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</si>
  <si>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</si>
  <si>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</si>
  <si>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</si>
  <si>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</si>
  <si>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</si>
  <si>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</si>
  <si>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</si>
  <si>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</si>
  <si>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</si>
  <si>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</si>
  <si>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</si>
  <si>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</si>
  <si>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</si>
  <si>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</si>
  <si>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</si>
  <si>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</si>
  <si>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</si>
  <si>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</si>
  <si>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</si>
  <si>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</si>
  <si>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</si>
  <si>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</si>
  <si>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</si>
  <si>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</si>
  <si>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</si>
  <si>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</si>
  <si>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</si>
  <si>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</si>
  <si>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</si>
  <si>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</si>
  <si>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</si>
  <si>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</si>
  <si>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</si>
  <si>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</si>
  <si>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</si>
  <si>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</si>
  <si>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</si>
  <si>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</si>
  <si>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</si>
  <si>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</si>
  <si>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</si>
  <si>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</si>
  <si>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</si>
  <si>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</si>
  <si>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</si>
  <si>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</si>
  <si>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</si>
  <si>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</si>
  <si>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</si>
  <si>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</si>
  <si>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</si>
  <si>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</si>
  <si>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</si>
  <si>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</si>
  <si>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</si>
  <si>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</si>
  <si>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</si>
  <si>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</si>
  <si>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</si>
  <si>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</si>
  <si>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</si>
  <si>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</si>
  <si>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</si>
  <si>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</si>
  <si>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</si>
  <si>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</si>
  <si>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</si>
  <si>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</si>
  <si>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</si>
  <si>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</si>
  <si>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</si>
  <si>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</si>
  <si>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</si>
  <si>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</si>
  <si>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</si>
  <si>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</si>
  <si>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</si>
  <si>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</si>
  <si>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</si>
  <si>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</si>
  <si>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</si>
  <si>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</si>
  <si>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</si>
  <si>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</si>
  <si>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</si>
  <si>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</si>
  <si>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</si>
  <si>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</si>
  <si>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</si>
  <si>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</si>
  <si>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</si>
  <si>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</si>
  <si>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</si>
  <si>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</si>
  <si>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</si>
  <si>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</si>
  <si>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</si>
  <si>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</si>
  <si>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</si>
  <si>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</si>
  <si>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</si>
  <si>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</si>
  <si>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</si>
  <si>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</si>
  <si>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</si>
  <si>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</si>
  <si>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</si>
  <si>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</si>
  <si>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</si>
  <si>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</si>
  <si>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</si>
  <si>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</si>
  <si>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</si>
  <si>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</si>
  <si>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</si>
  <si>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</si>
  <si>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</si>
  <si>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</si>
  <si>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</si>
  <si>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</si>
  <si>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</si>
  <si>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</si>
  <si>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</si>
  <si>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</si>
  <si>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</si>
  <si>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</si>
  <si>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</si>
  <si>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</si>
  <si>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</si>
  <si>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</si>
  <si>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</si>
  <si>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</si>
  <si>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</si>
  <si>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</si>
  <si>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</si>
  <si>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</si>
  <si>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</si>
  <si>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</si>
  <si>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</si>
  <si>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</si>
  <si>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</si>
  <si>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</si>
  <si>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</si>
  <si>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</si>
  <si>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</si>
  <si>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</si>
  <si>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</si>
  <si>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</si>
  <si>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</si>
  <si>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</si>
  <si>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</si>
  <si>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</si>
  <si>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</si>
  <si>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</si>
  <si>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</si>
  <si>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</si>
  <si>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</si>
  <si>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</si>
  <si>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</si>
  <si>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</si>
  <si>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</si>
  <si>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</si>
  <si>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</si>
  <si>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</si>
  <si>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</si>
  <si>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</si>
  <si>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</si>
  <si>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</si>
  <si>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</si>
  <si>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</si>
  <si>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</si>
  <si>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</si>
  <si>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</si>
  <si>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</si>
  <si>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</si>
  <si>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</si>
  <si>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</si>
  <si>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</si>
  <si>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</si>
  <si>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</si>
  <si>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</si>
  <si>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</si>
  <si>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</si>
  <si>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</si>
  <si>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</si>
  <si>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</si>
  <si>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</si>
  <si>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</si>
  <si>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</si>
  <si>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</si>
  <si>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</si>
  <si>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</si>
  <si>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</si>
  <si>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</si>
  <si>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</si>
  <si>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</si>
  <si>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</si>
  <si>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</si>
  <si>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</si>
  <si>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</si>
  <si>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</si>
  <si>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</si>
  <si>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</si>
  <si>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</si>
  <si>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</si>
  <si>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</si>
  <si>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</si>
  <si>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</si>
  <si>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</si>
  <si>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</si>
  <si>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</si>
  <si>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</si>
  <si>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</si>
  <si>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</si>
  <si>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</si>
  <si>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</si>
  <si>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</si>
  <si>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</si>
  <si>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</si>
  <si>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</si>
  <si>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</si>
  <si>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</si>
  <si>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</si>
  <si>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</si>
  <si>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</si>
  <si>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</si>
  <si>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</si>
  <si>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</si>
  <si>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</si>
  <si>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</si>
  <si>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</si>
  <si>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</si>
  <si>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</si>
  <si>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</si>
  <si>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</si>
  <si>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</si>
  <si>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</si>
  <si>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</si>
  <si>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</si>
  <si>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</si>
  <si>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</si>
  <si>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</si>
  <si>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</si>
  <si>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</si>
  <si>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</si>
  <si>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</si>
  <si>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</si>
  <si>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</si>
  <si>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</si>
  <si>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</si>
  <si>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</si>
  <si>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</si>
  <si>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</si>
  <si>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</si>
  <si>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</si>
  <si>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</si>
  <si>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</si>
  <si>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</si>
  <si>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</si>
  <si>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</si>
  <si>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</si>
  <si>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</si>
  <si>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</si>
  <si>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</si>
  <si>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</si>
  <si>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</si>
  <si>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</si>
  <si>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</si>
  <si>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</si>
  <si>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</si>
  <si>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</si>
  <si>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</si>
  <si>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</si>
  <si>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</si>
  <si>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</si>
  <si>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</si>
  <si>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</si>
  <si>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</si>
  <si>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</si>
  <si>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</si>
  <si>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</si>
  <si>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</si>
  <si>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</si>
  <si>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</si>
  <si>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</si>
  <si>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</si>
  <si>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</si>
  <si>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</si>
  <si>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</si>
  <si>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</si>
  <si>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</si>
  <si>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</si>
  <si>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</si>
  <si>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</si>
  <si>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</si>
  <si>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</si>
  <si>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</si>
  <si>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</si>
  <si>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</si>
  <si>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</si>
  <si>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</si>
  <si>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</si>
  <si>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</si>
  <si>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</si>
  <si>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</si>
  <si>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</si>
  <si>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</si>
  <si>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</si>
  <si>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</si>
  <si>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</si>
  <si>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</si>
  <si>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</si>
  <si>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</si>
  <si>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</si>
  <si>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</si>
  <si>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</si>
  <si>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</si>
  <si>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</si>
  <si>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</si>
  <si>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</si>
  <si>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</si>
  <si>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</si>
  <si>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</si>
  <si>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</si>
  <si>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</si>
  <si>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</si>
  <si>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</si>
  <si>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</si>
  <si>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</si>
  <si>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</si>
  <si>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</si>
  <si>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</si>
  <si>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</si>
  <si>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</si>
  <si>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</si>
  <si>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</si>
  <si>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</si>
  <si>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</si>
  <si>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</si>
  <si>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</si>
  <si>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</si>
  <si>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</si>
  <si>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</si>
  <si>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</si>
  <si>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</si>
  <si>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</si>
  <si>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</si>
  <si>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</si>
  <si>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</si>
  <si>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</si>
  <si>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</si>
  <si>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</si>
  <si>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</si>
  <si>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</si>
  <si>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</si>
  <si>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</si>
  <si>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</si>
  <si>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</si>
  <si>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</si>
  <si>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</si>
  <si>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</si>
  <si>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</si>
  <si>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</si>
  <si>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</si>
  <si>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</si>
  <si>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</si>
  <si>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</si>
  <si>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</si>
  <si>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</si>
  <si>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</si>
  <si>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</si>
  <si>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</si>
  <si>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</si>
  <si>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</si>
  <si>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</si>
  <si>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</si>
  <si>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</si>
  <si>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</si>
  <si>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</si>
  <si>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</si>
  <si>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</si>
  <si>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</si>
  <si>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</si>
  <si>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</si>
  <si>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</si>
  <si>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</si>
  <si>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</si>
  <si>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</si>
  <si>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</si>
  <si>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</si>
  <si>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</si>
  <si>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</si>
  <si>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</si>
  <si>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</si>
  <si>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</si>
  <si>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</si>
  <si>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</si>
  <si>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</si>
  <si>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</si>
  <si>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</si>
  <si>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</si>
  <si>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</si>
  <si>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</si>
  <si>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</si>
  <si>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</si>
  <si>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</si>
  <si>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</si>
  <si>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</si>
  <si>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</si>
  <si>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</si>
  <si>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</si>
  <si>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</si>
  <si>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</si>
  <si>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</si>
  <si>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</si>
  <si>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</si>
  <si>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</si>
  <si>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</si>
  <si>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</si>
  <si>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</si>
  <si>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</si>
  <si>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</si>
  <si>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</si>
  <si>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</si>
  <si>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</si>
  <si>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</si>
  <si>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</si>
  <si>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</si>
  <si>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</si>
  <si>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</si>
  <si>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</si>
  <si>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</si>
  <si>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</si>
  <si>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</si>
  <si>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</si>
  <si>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</si>
  <si>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</si>
  <si>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</si>
  <si>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</si>
  <si>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</si>
  <si>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</si>
  <si>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</si>
  <si>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</si>
  <si>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</si>
  <si>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</si>
  <si>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</si>
  <si>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</si>
  <si>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</si>
  <si>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</si>
  <si>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</si>
  <si>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</si>
  <si>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</si>
  <si>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</si>
  <si>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</si>
  <si>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</si>
  <si>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</si>
  <si>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</si>
  <si>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</si>
  <si>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</si>
  <si>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</si>
  <si>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</si>
  <si>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</si>
  <si>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</si>
  <si>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</si>
  <si>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</si>
  <si>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</si>
  <si>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</si>
  <si>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</si>
  <si>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</si>
  <si>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</si>
  <si>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</si>
  <si>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</si>
  <si>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</si>
  <si>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</si>
  <si>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</si>
  <si>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</si>
  <si>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</si>
  <si>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</si>
  <si>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</si>
  <si>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</si>
  <si>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</si>
  <si>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</si>
  <si>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</si>
  <si>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</si>
  <si>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</si>
  <si>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</si>
  <si>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</si>
  <si>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</si>
  <si>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</si>
  <si>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</si>
  <si>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</si>
  <si>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</si>
  <si>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</si>
  <si>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</si>
  <si>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</si>
  <si>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</si>
  <si>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</si>
  <si>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</si>
  <si>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</si>
  <si>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</si>
  <si>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</si>
  <si>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</si>
  <si>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</si>
  <si>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</si>
  <si>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</si>
  <si>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</si>
  <si>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</si>
  <si>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</si>
  <si>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</si>
  <si>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</si>
  <si>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</si>
  <si>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</si>
  <si>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</si>
  <si>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</si>
  <si>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</si>
  <si>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</si>
  <si>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</si>
  <si>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</si>
  <si>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</si>
  <si>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</si>
  <si>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</si>
  <si>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</si>
  <si>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</si>
  <si>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</si>
  <si>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</si>
  <si>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</si>
  <si>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</si>
  <si>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</si>
  <si>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</si>
  <si>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</si>
  <si>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</si>
  <si>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</si>
  <si>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</si>
  <si>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</si>
  <si>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</si>
  <si>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</si>
  <si>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</si>
  <si>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</si>
  <si>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</si>
  <si>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</si>
  <si>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</si>
  <si>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</si>
  <si>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</si>
  <si>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</si>
  <si>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>衢州市级2021年一般公共预算基本支出决算</t>
  </si>
  <si>
    <t>政府经济科目</t>
  </si>
  <si>
    <t>2021年预算数</t>
  </si>
  <si>
    <t>2021年决算数</t>
  </si>
  <si>
    <t>完成预算%</t>
  </si>
  <si>
    <t>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</si>
  <si>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</si>
  <si>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</si>
  <si>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</si>
  <si>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</si>
  <si>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</si>
  <si>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</si>
  <si>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</si>
  <si>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</si>
  <si>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</si>
  <si>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</si>
  <si>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</si>
  <si>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</si>
  <si>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</si>
  <si>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</si>
  <si>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</si>
  <si>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</si>
  <si>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</si>
  <si>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</si>
  <si>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</si>
  <si>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</si>
  <si>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</si>
  <si>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</si>
  <si>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</si>
  <si>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</si>
  <si>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</si>
  <si>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</si>
  <si>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</si>
  <si>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</si>
  <si>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</si>
  <si>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</si>
  <si>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</si>
  <si>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</si>
  <si>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</si>
  <si>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</si>
  <si>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</si>
  <si>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</si>
  <si>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</si>
  <si>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</si>
  <si>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</si>
  <si>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</si>
  <si>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</si>
  <si>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衢州市级2021年税收返还和一般性转移支出决算</t>
  </si>
  <si>
    <t>支出项目</t>
  </si>
  <si>
    <t>一、税收返还支出</t>
  </si>
  <si>
    <t xml:space="preserve">    所得税基数返还支出</t>
  </si>
  <si>
    <t xml:space="preserve">    成品油改革税收返还支出</t>
  </si>
  <si>
    <t xml:space="preserve">    增值税税收返还支出</t>
  </si>
  <si>
    <t xml:space="preserve">    消费税税收返还支出</t>
  </si>
  <si>
    <t xml:space="preserve">    营改增基数返还支出</t>
  </si>
  <si>
    <t>二、一般性转移支出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</si>
  <si>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</si>
  <si>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</si>
  <si>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</si>
  <si>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</si>
  <si>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成品油税费改革转移支付补助支出</t>
  </si>
  <si>
    <t xml:space="preserve">    基层公检法司转移支付支出</t>
  </si>
  <si>
    <t xml:space="preserve">    城乡义务教育转移支付支出</t>
  </si>
  <si>
    <t xml:space="preserve">    基本养老金转移支付支出</t>
  </si>
  <si>
    <t xml:space="preserve">    城乡居民医疗保险转移支付支出</t>
  </si>
  <si>
    <t xml:space="preserve">    农村综合改革转移支付支出</t>
  </si>
  <si>
    <t xml:space="preserve">    产粮(油)大县奖励资金支出</t>
  </si>
  <si>
    <t xml:space="preserve">    重点生态功能区转移支付支出</t>
  </si>
  <si>
    <t xml:space="preserve">    固定数额补助支出</t>
  </si>
  <si>
    <t xml:space="preserve">    贫困地区转移支付支出</t>
  </si>
  <si>
    <t xml:space="preserve">    其他一般性转移支付支出</t>
  </si>
  <si>
    <t>衢州市级2021年一般公共预算专项转移支付决算</t>
  </si>
  <si>
    <t>地区</t>
  </si>
  <si>
    <t>合计</t>
  </si>
  <si>
    <t>柯城区</t>
  </si>
  <si>
    <t>衢江区</t>
  </si>
  <si>
    <t>龙游县</t>
  </si>
  <si>
    <t>江山市</t>
  </si>
  <si>
    <t>常山县</t>
  </si>
  <si>
    <t>开化县</t>
  </si>
  <si>
    <t>科目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</si>
  <si>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</si>
  <si>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</si>
  <si>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</si>
  <si>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</si>
  <si>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</si>
  <si>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</si>
  <si>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</si>
  <si>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</si>
  <si>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</si>
  <si>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</si>
  <si>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</si>
  <si>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资源勘探工业信息等</t>
  </si>
  <si>
    <t>商业服务业等</t>
  </si>
  <si>
    <t>金融</t>
  </si>
  <si>
    <t>自然资源海洋气象等</t>
  </si>
  <si>
    <t>住房保障</t>
  </si>
  <si>
    <t>粮油物资储备</t>
  </si>
  <si>
    <t>灾害防治及应急管理</t>
  </si>
  <si>
    <t>衢州市2021年地方政府一般债务分地区限额和余额表</t>
  </si>
  <si>
    <t>地    区</t>
  </si>
  <si>
    <t>2021年限额</t>
  </si>
  <si>
    <t>2021年余额</t>
  </si>
  <si>
    <t>衢州市</t>
  </si>
  <si>
    <t>其中：市级</t>
  </si>
  <si>
    <t>衢州市2021年地方政府一般债务情况表</t>
  </si>
  <si>
    <t>项目</t>
  </si>
  <si>
    <t>一、2021年地方政府一般债务余额</t>
  </si>
  <si>
    <t>二、2021年地方政府一般债务限额</t>
  </si>
  <si>
    <t>三、2021年地方政府一般债务新增额</t>
  </si>
  <si>
    <t xml:space="preserve">   其中：2021年地方政府一般债务新增限额</t>
  </si>
  <si>
    <t>四、2021年地方政府一般债务再融资额</t>
  </si>
  <si>
    <t>五、2021年地方政府一般债务还本额</t>
  </si>
  <si>
    <t>衢州市级2021年地方政府一般债务情况表</t>
  </si>
</sst>
</file>

<file path=xl/styles.xml><?xml version="1.0" encoding="utf-8"?>
<styleSheet xmlns="http://schemas.openxmlformats.org/spreadsheetml/2006/main">
  <numFmts count="10">
    <numFmt numFmtId="176" formatCode="#,##0.0_ "/>
    <numFmt numFmtId="177" formatCode="0.00_ "/>
    <numFmt numFmtId="178" formatCode="#,##0.0000_ "/>
    <numFmt numFmtId="42" formatCode="_ &quot;￥&quot;* #,##0_ ;_ &quot;￥&quot;* \-#,##0_ ;_ &quot;￥&quot;* &quot;-&quot;_ ;_ @_ "/>
    <numFmt numFmtId="179" formatCode="0_ "/>
    <numFmt numFmtId="41" formatCode="_ * #,##0_ ;_ * \-#,##0_ ;_ * &quot;-&quot;_ ;_ @_ "/>
    <numFmt numFmtId="43" formatCode="_ * #,##0.00_ ;_ * \-#,##0.00_ ;_ * &quot;-&quot;??_ ;_ @_ "/>
    <numFmt numFmtId="180" formatCode="0.0_ "/>
    <numFmt numFmtId="44" formatCode="_ &quot;￥&quot;* #,##0.00_ ;_ &quot;￥&quot;* \-#,##0.00_ ;_ &quot;￥&quot;* &quot;-&quot;??_ ;_ @_ "/>
    <numFmt numFmtId="181" formatCode="#,##0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黑体"/>
      <charset val="134"/>
    </font>
    <font>
      <sz val="18"/>
      <color rgb="FF000000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楷体_GB2312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9" fillId="0" borderId="0"/>
    <xf numFmtId="0" fontId="1" fillId="0" borderId="0"/>
    <xf numFmtId="0" fontId="16" fillId="1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1" fillId="10" borderId="12" applyNumberFormat="false" applyAlignment="false" applyProtection="false">
      <alignment vertical="center"/>
    </xf>
    <xf numFmtId="0" fontId="27" fillId="18" borderId="13" applyNumberFormat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2" fillId="0" borderId="0"/>
    <xf numFmtId="0" fontId="19" fillId="0" borderId="1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34" fillId="10" borderId="8" applyNumberForma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7" borderId="8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100">
    <xf numFmtId="0" fontId="0" fillId="0" borderId="0" xfId="0">
      <alignment vertical="center"/>
    </xf>
    <xf numFmtId="0" fontId="1" fillId="0" borderId="0" xfId="5" applyFill="true" applyBorder="true" applyAlignment="true"/>
    <xf numFmtId="0" fontId="2" fillId="0" borderId="0" xfId="0" applyFont="true" applyFill="true" applyBorder="true" applyAlignment="true">
      <alignment vertical="center"/>
    </xf>
    <xf numFmtId="0" fontId="1" fillId="0" borderId="0" xfId="5" applyFill="true" applyBorder="true" applyAlignment="true">
      <alignment horizont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5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181" fontId="7" fillId="0" borderId="2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right" vertical="center" wrapText="true"/>
    </xf>
    <xf numFmtId="0" fontId="8" fillId="0" borderId="0" xfId="5" applyFont="true" applyFill="true" applyBorder="true" applyAlignment="true">
      <alignment horizontal="center" vertical="center"/>
    </xf>
    <xf numFmtId="0" fontId="5" fillId="0" borderId="0" xfId="5" applyFont="true" applyFill="true" applyBorder="true" applyAlignment="true">
      <alignment horizontal="center" vertical="center"/>
    </xf>
    <xf numFmtId="0" fontId="5" fillId="0" borderId="0" xfId="5" applyFont="true" applyFill="true" applyBorder="true" applyAlignment="true">
      <alignment horizontal="right" vertical="center"/>
    </xf>
    <xf numFmtId="0" fontId="7" fillId="0" borderId="2" xfId="5" applyFont="true" applyFill="true" applyBorder="true" applyAlignment="true">
      <alignment horizontal="center" vertical="center"/>
    </xf>
    <xf numFmtId="0" fontId="7" fillId="0" borderId="2" xfId="5" applyFont="true" applyFill="true" applyBorder="true" applyAlignment="true">
      <alignment horizontal="center" vertical="center" wrapText="true"/>
    </xf>
    <xf numFmtId="0" fontId="7" fillId="2" borderId="2" xfId="5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/>
    </xf>
    <xf numFmtId="0" fontId="5" fillId="0" borderId="0" xfId="0" applyFont="true" applyFill="true" applyBorder="true" applyAlignment="true">
      <alignment horizontal="right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center" vertical="center"/>
    </xf>
    <xf numFmtId="0" fontId="7" fillId="0" borderId="3" xfId="0" applyNumberFormat="true" applyFont="true" applyFill="true" applyBorder="true" applyAlignment="true" applyProtection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181" fontId="7" fillId="0" borderId="2" xfId="0" applyNumberFormat="true" applyFont="true" applyFill="true" applyBorder="true" applyAlignment="true">
      <alignment horizontal="right" vertical="center"/>
    </xf>
    <xf numFmtId="0" fontId="8" fillId="0" borderId="0" xfId="5" applyFont="true" applyFill="true" applyBorder="true" applyAlignment="true">
      <alignment horizontal="center" vertical="center" wrapText="true"/>
    </xf>
    <xf numFmtId="0" fontId="1" fillId="0" borderId="0" xfId="5" applyFont="true" applyFill="true" applyBorder="true" applyAlignment="true"/>
    <xf numFmtId="0" fontId="7" fillId="0" borderId="2" xfId="5" applyFont="true" applyFill="true" applyBorder="true" applyAlignment="true">
      <alignment horizontal="left" vertical="center"/>
    </xf>
    <xf numFmtId="0" fontId="7" fillId="0" borderId="2" xfId="5" applyFont="true" applyFill="true" applyBorder="true" applyAlignment="true">
      <alignment horizontal="left" vertical="center" wrapText="true"/>
    </xf>
    <xf numFmtId="0" fontId="1" fillId="0" borderId="0" xfId="5" applyFill="true" applyBorder="true" applyAlignment="true">
      <alignment horizontal="center" vertical="center"/>
    </xf>
    <xf numFmtId="0" fontId="10" fillId="0" borderId="0" xfId="2">
      <alignment vertical="center"/>
    </xf>
    <xf numFmtId="0" fontId="10" fillId="0" borderId="0" xfId="2" applyAlignment="true">
      <alignment horizontal="center" vertical="center"/>
    </xf>
    <xf numFmtId="0" fontId="8" fillId="0" borderId="0" xfId="2" applyFont="true" applyAlignment="true">
      <alignment horizontal="center" vertical="center"/>
    </xf>
    <xf numFmtId="0" fontId="1" fillId="0" borderId="0" xfId="2" applyFont="true" applyAlignment="true">
      <alignment horizontal="center" vertical="center"/>
    </xf>
    <xf numFmtId="0" fontId="9" fillId="0" borderId="2" xfId="2" applyFont="true" applyBorder="true" applyAlignment="true">
      <alignment horizontal="center" vertical="center"/>
    </xf>
    <xf numFmtId="180" fontId="7" fillId="0" borderId="2" xfId="2" applyNumberFormat="true" applyFont="true" applyFill="true" applyBorder="true" applyAlignment="true">
      <alignment horizontal="center" vertical="center"/>
    </xf>
    <xf numFmtId="0" fontId="10" fillId="0" borderId="2" xfId="2" applyBorder="true">
      <alignment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10" fillId="0" borderId="2" xfId="2" applyFill="true" applyBorder="true" applyAlignment="true">
      <alignment horizontal="center" vertical="center"/>
    </xf>
    <xf numFmtId="179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0" fontId="10" fillId="0" borderId="3" xfId="2" applyBorder="true">
      <alignment vertical="center"/>
    </xf>
    <xf numFmtId="179" fontId="6" fillId="0" borderId="4" xfId="0" applyNumberFormat="true" applyFont="true" applyFill="true" applyBorder="true" applyAlignment="true">
      <alignment horizontal="center" vertical="center" wrapText="true"/>
    </xf>
    <xf numFmtId="181" fontId="7" fillId="0" borderId="3" xfId="0" applyNumberFormat="true" applyFont="true" applyFill="true" applyBorder="true" applyAlignment="true">
      <alignment horizontal="center" vertical="center"/>
    </xf>
    <xf numFmtId="180" fontId="7" fillId="0" borderId="3" xfId="2" applyNumberFormat="true" applyFont="true" applyFill="true" applyBorder="true" applyAlignment="true">
      <alignment horizontal="center" vertical="center"/>
    </xf>
    <xf numFmtId="0" fontId="10" fillId="0" borderId="2" xfId="2" applyBorder="true" applyAlignment="true">
      <alignment horizontal="center" vertical="center"/>
    </xf>
    <xf numFmtId="0" fontId="9" fillId="0" borderId="0" xfId="0" applyFont="true" applyFill="true" applyBorder="true" applyAlignment="true"/>
    <xf numFmtId="0" fontId="11" fillId="0" borderId="0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right" vertical="center"/>
    </xf>
    <xf numFmtId="0" fontId="7" fillId="0" borderId="2" xfId="0" applyNumberFormat="true" applyFont="true" applyFill="true" applyBorder="true" applyAlignment="true" applyProtection="true">
      <alignment horizontal="center" vertical="center"/>
    </xf>
    <xf numFmtId="0" fontId="7" fillId="0" borderId="2" xfId="0" applyNumberFormat="true" applyFont="true" applyFill="true" applyBorder="true" applyAlignment="true" applyProtection="true">
      <alignment horizontal="left" vertical="center"/>
    </xf>
    <xf numFmtId="3" fontId="7" fillId="0" borderId="2" xfId="0" applyNumberFormat="true" applyFont="true" applyFill="true" applyBorder="true" applyAlignment="true" applyProtection="true">
      <alignment horizontal="right" vertical="center"/>
    </xf>
    <xf numFmtId="0" fontId="7" fillId="0" borderId="2" xfId="0" applyNumberFormat="true" applyFont="true" applyFill="true" applyBorder="true" applyAlignment="true" applyProtection="true">
      <alignment vertical="center"/>
    </xf>
    <xf numFmtId="0" fontId="8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12" fillId="0" borderId="0" xfId="0" applyFont="true" applyFill="true" applyBorder="true" applyAlignment="true">
      <alignment horizontal="center" vertical="center"/>
    </xf>
    <xf numFmtId="0" fontId="7" fillId="3" borderId="2" xfId="4" applyFont="true" applyFill="true" applyBorder="true" applyAlignment="true">
      <alignment horizontal="left" vertical="center" wrapText="true"/>
    </xf>
    <xf numFmtId="181" fontId="7" fillId="0" borderId="6" xfId="0" applyNumberFormat="true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7" fillId="3" borderId="2" xfId="0" applyNumberFormat="true" applyFont="true" applyFill="true" applyBorder="true" applyAlignment="true" applyProtection="true">
      <alignment horizontal="left" vertical="center" wrapText="true"/>
    </xf>
    <xf numFmtId="0" fontId="7" fillId="0" borderId="2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right" vertical="center"/>
    </xf>
    <xf numFmtId="176" fontId="7" fillId="0" borderId="2" xfId="0" applyNumberFormat="true" applyFont="true" applyFill="true" applyBorder="true" applyAlignment="true">
      <alignment horizontal="right" vertical="center"/>
    </xf>
    <xf numFmtId="0" fontId="13" fillId="0" borderId="0" xfId="0" applyFont="true" applyFill="true" applyAlignment="true">
      <alignment vertical="center"/>
    </xf>
    <xf numFmtId="181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7" fillId="0" borderId="2" xfId="0" applyFont="true" applyFill="true" applyBorder="true" applyAlignment="true">
      <alignment horizontal="left" vertical="center"/>
    </xf>
    <xf numFmtId="0" fontId="7" fillId="0" borderId="2" xfId="0" applyNumberFormat="true" applyFont="true" applyFill="true" applyBorder="true" applyAlignment="true">
      <alignment vertical="center"/>
    </xf>
    <xf numFmtId="180" fontId="7" fillId="0" borderId="2" xfId="0" applyNumberFormat="true" applyFont="true" applyFill="true" applyBorder="true" applyAlignment="true">
      <alignment horizontal="right" vertical="center"/>
    </xf>
    <xf numFmtId="180" fontId="1" fillId="0" borderId="0" xfId="0" applyNumberFormat="true" applyFont="true" applyFill="true" applyBorder="true" applyAlignment="true">
      <alignment horizontal="center" vertical="center"/>
    </xf>
    <xf numFmtId="181" fontId="7" fillId="0" borderId="2" xfId="0" applyNumberFormat="true" applyFont="true" applyFill="true" applyBorder="true" applyAlignment="true">
      <alignment horizontal="distributed" vertical="center"/>
    </xf>
    <xf numFmtId="0" fontId="7" fillId="0" borderId="2" xfId="0" applyFont="true" applyFill="true" applyBorder="true" applyAlignment="true">
      <alignment vertical="center" wrapText="true"/>
    </xf>
    <xf numFmtId="181" fontId="7" fillId="0" borderId="2" xfId="0" applyNumberFormat="true" applyFont="true" applyFill="true" applyBorder="true" applyAlignment="true" applyProtection="true">
      <alignment horizontal="distributed" vertical="center"/>
      <protection locked="false"/>
    </xf>
    <xf numFmtId="0" fontId="14" fillId="0" borderId="2" xfId="1" applyFont="true" applyBorder="true" applyAlignment="true">
      <alignment horizontal="left" vertical="center" wrapText="true"/>
    </xf>
    <xf numFmtId="180" fontId="8" fillId="0" borderId="0" xfId="0" applyNumberFormat="true" applyFont="true" applyFill="true" applyBorder="true" applyAlignment="true">
      <alignment horizontal="center" vertical="center"/>
    </xf>
    <xf numFmtId="180" fontId="5" fillId="0" borderId="0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distributed" vertical="center"/>
    </xf>
    <xf numFmtId="180" fontId="7" fillId="0" borderId="2" xfId="0" applyNumberFormat="true" applyFont="true" applyFill="true" applyBorder="true" applyAlignment="true">
      <alignment horizontal="distributed" vertical="center"/>
    </xf>
    <xf numFmtId="181" fontId="1" fillId="0" borderId="0" xfId="0" applyNumberFormat="true" applyFont="true" applyFill="true" applyBorder="true" applyAlignment="true">
      <alignment vertical="center"/>
    </xf>
    <xf numFmtId="178" fontId="1" fillId="0" borderId="0" xfId="0" applyNumberFormat="true" applyFont="true" applyFill="true" applyBorder="true" applyAlignment="true">
      <alignment vertical="center"/>
    </xf>
    <xf numFmtId="176" fontId="7" fillId="0" borderId="0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Border="true" applyAlignment="true">
      <alignment horizontal="right" vertical="center"/>
    </xf>
    <xf numFmtId="177" fontId="1" fillId="0" borderId="0" xfId="0" applyNumberFormat="true" applyFont="true" applyFill="true" applyBorder="true" applyAlignment="true">
      <alignment vertical="center"/>
    </xf>
    <xf numFmtId="0" fontId="8" fillId="0" borderId="0" xfId="0" applyFont="true" applyFill="true" applyBorder="true" applyAlignment="true">
      <alignment horizontal="right" vertical="center"/>
    </xf>
    <xf numFmtId="180" fontId="5" fillId="0" borderId="0" xfId="0" applyNumberFormat="true" applyFont="true" applyFill="true" applyBorder="true" applyAlignment="true">
      <alignment horizontal="right" vertical="center"/>
    </xf>
    <xf numFmtId="180" fontId="7" fillId="0" borderId="2" xfId="0" applyNumberFormat="true" applyFont="true" applyFill="true" applyBorder="true" applyAlignment="true">
      <alignment horizontal="center" vertical="center" wrapText="true"/>
    </xf>
    <xf numFmtId="177" fontId="8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vertical="center"/>
    </xf>
  </cellXfs>
  <cellStyles count="55">
    <cellStyle name="常规" xfId="0" builtinId="0"/>
    <cellStyle name="常规 2" xfId="1"/>
    <cellStyle name="常规_2017年衢州市一般公共预算基本支出表0330" xfId="2"/>
    <cellStyle name="常规_2011年公共预算收入执行及2012年公共预算收入预算1.5晚清格式" xfId="3"/>
    <cellStyle name="常规_公共财政预算2011执行2012预算1.6报出-2（定）" xfId="4"/>
    <cellStyle name="常规_20170316-2一般公共预算草案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常规_2000年预计及2001年计划" xfId="11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name val="宋体"/>
        <scheme val="none"/>
        <b val="0"/>
        <i val="0"/>
        <strike val="0"/>
        <u val="none"/>
        <sz val="12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opLeftCell="A28" workbookViewId="0">
      <selection activeCell="G34" sqref="G34"/>
    </sheetView>
  </sheetViews>
  <sheetFormatPr defaultColWidth="8" defaultRowHeight="30" customHeight="true"/>
  <cols>
    <col min="1" max="1" width="35.375" style="60" customWidth="true"/>
    <col min="2" max="2" width="12.25" style="93" customWidth="true"/>
    <col min="3" max="4" width="12.25" style="63" customWidth="true"/>
    <col min="5" max="5" width="9.625" style="63" customWidth="true"/>
    <col min="6" max="6" width="11.25" style="63" hidden="true" customWidth="true"/>
    <col min="7" max="7" width="10.625" style="81" customWidth="true"/>
    <col min="8" max="8" width="8" style="60" customWidth="true"/>
    <col min="9" max="9" width="12.625" style="94" customWidth="true"/>
    <col min="10" max="16384" width="8" style="60"/>
  </cols>
  <sheetData>
    <row r="1" ht="17" customHeight="true" spans="1:1">
      <c r="A1" s="61" t="s">
        <v>0</v>
      </c>
    </row>
    <row r="2" s="59" customFormat="true" ht="24.95" customHeight="true" spans="1:9">
      <c r="A2" s="21" t="s">
        <v>1</v>
      </c>
      <c r="B2" s="95"/>
      <c r="C2" s="21"/>
      <c r="D2" s="21"/>
      <c r="E2" s="21"/>
      <c r="F2" s="21"/>
      <c r="G2" s="86"/>
      <c r="I2" s="98"/>
    </row>
    <row r="3" s="20" customFormat="true" ht="15" customHeight="true" spans="1:9">
      <c r="A3" s="22"/>
      <c r="B3" s="23"/>
      <c r="C3" s="71"/>
      <c r="D3" s="71"/>
      <c r="E3" s="71"/>
      <c r="F3" s="71"/>
      <c r="G3" s="96" t="s">
        <v>2</v>
      </c>
      <c r="I3" s="99"/>
    </row>
    <row r="4" s="60" customFormat="true" ht="45.95" customHeight="true" spans="1:9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97" t="s">
        <v>9</v>
      </c>
      <c r="I4" s="94"/>
    </row>
    <row r="5" s="60" customFormat="true" ht="20.45" customHeight="true" spans="1:9">
      <c r="A5" s="77" t="s">
        <v>10</v>
      </c>
      <c r="B5" s="82">
        <f t="shared" ref="B5:F5" si="0">B6+B16</f>
        <v>1514593</v>
      </c>
      <c r="C5" s="82">
        <f t="shared" si="0"/>
        <v>1606959</v>
      </c>
      <c r="D5" s="82">
        <f t="shared" si="0"/>
        <v>1639311</v>
      </c>
      <c r="E5" s="88">
        <f>D5/C5*100</f>
        <v>102.013243648407</v>
      </c>
      <c r="F5" s="82">
        <f>F6+F16</f>
        <v>1409050</v>
      </c>
      <c r="G5" s="89">
        <f>(D5-F5)/F5*100</f>
        <v>16.3415776587062</v>
      </c>
      <c r="I5" s="94"/>
    </row>
    <row r="6" s="60" customFormat="true" ht="20.45" customHeight="true" spans="1:9">
      <c r="A6" s="78" t="s">
        <v>11</v>
      </c>
      <c r="B6" s="82">
        <f>SUM(B7:B15)</f>
        <v>1260500</v>
      </c>
      <c r="C6" s="82">
        <f t="shared" ref="C6:F6" si="1">C7+C8+C9+C10+C11+C12+C13+C14+C15</f>
        <v>1336978</v>
      </c>
      <c r="D6" s="82">
        <f t="shared" si="1"/>
        <v>1397980</v>
      </c>
      <c r="E6" s="88">
        <f t="shared" ref="E6:E35" si="2">D6/C6*100</f>
        <v>104.562677919906</v>
      </c>
      <c r="F6" s="82">
        <f>F7+F8+F9+F10+F11+F12+F13+F14+F15</f>
        <v>1179559</v>
      </c>
      <c r="G6" s="89">
        <f t="shared" ref="G6:G35" si="3">(D6-F6)/F6*100</f>
        <v>18.5171746389964</v>
      </c>
      <c r="I6" s="94"/>
    </row>
    <row r="7" s="60" customFormat="true" ht="20.45" customHeight="true" spans="1:9">
      <c r="A7" s="78" t="s">
        <v>12</v>
      </c>
      <c r="B7" s="82">
        <f>529800-6500+140</f>
        <v>523440</v>
      </c>
      <c r="C7" s="82">
        <v>509521</v>
      </c>
      <c r="D7" s="82">
        <v>541573</v>
      </c>
      <c r="E7" s="88">
        <f t="shared" si="2"/>
        <v>106.290614125816</v>
      </c>
      <c r="F7" s="82">
        <v>471957</v>
      </c>
      <c r="G7" s="89">
        <f t="shared" si="3"/>
        <v>14.7504963375901</v>
      </c>
      <c r="I7" s="94"/>
    </row>
    <row r="8" s="60" customFormat="true" ht="20.45" customHeight="true" spans="1:9">
      <c r="A8" s="78" t="s">
        <v>13</v>
      </c>
      <c r="B8" s="82">
        <v>207700</v>
      </c>
      <c r="C8" s="82">
        <v>247141</v>
      </c>
      <c r="D8" s="82">
        <v>267064</v>
      </c>
      <c r="E8" s="88">
        <f t="shared" si="2"/>
        <v>108.061390056688</v>
      </c>
      <c r="F8" s="82">
        <v>190648</v>
      </c>
      <c r="G8" s="89">
        <f t="shared" si="3"/>
        <v>40.0822458142755</v>
      </c>
      <c r="I8" s="94"/>
    </row>
    <row r="9" s="60" customFormat="true" ht="20.45" customHeight="true" spans="1:9">
      <c r="A9" s="78" t="s">
        <v>14</v>
      </c>
      <c r="B9" s="82">
        <f>49100+1790</f>
        <v>50890</v>
      </c>
      <c r="C9" s="82">
        <v>53188</v>
      </c>
      <c r="D9" s="82">
        <v>54863</v>
      </c>
      <c r="E9" s="88">
        <f t="shared" si="2"/>
        <v>103.149206587952</v>
      </c>
      <c r="F9" s="82">
        <v>50059</v>
      </c>
      <c r="G9" s="89">
        <f t="shared" si="3"/>
        <v>9.59667592241155</v>
      </c>
      <c r="I9" s="94"/>
    </row>
    <row r="10" s="60" customFormat="true" ht="20.45" customHeight="true" spans="1:9">
      <c r="A10" s="78" t="s">
        <v>15</v>
      </c>
      <c r="B10" s="82">
        <v>69700</v>
      </c>
      <c r="C10" s="82">
        <v>67577</v>
      </c>
      <c r="D10" s="82">
        <v>73013</v>
      </c>
      <c r="E10" s="88">
        <f t="shared" si="2"/>
        <v>108.044157035678</v>
      </c>
      <c r="F10" s="82">
        <v>63888</v>
      </c>
      <c r="G10" s="89">
        <f t="shared" si="3"/>
        <v>14.2828074129727</v>
      </c>
      <c r="I10" s="94"/>
    </row>
    <row r="11" s="60" customFormat="true" ht="20.45" customHeight="true" spans="1:9">
      <c r="A11" s="78" t="s">
        <v>16</v>
      </c>
      <c r="B11" s="82">
        <f>36700+240+270</f>
        <v>37210</v>
      </c>
      <c r="C11" s="82">
        <v>32542</v>
      </c>
      <c r="D11" s="82">
        <v>29586</v>
      </c>
      <c r="E11" s="88">
        <f t="shared" si="2"/>
        <v>90.9163542498924</v>
      </c>
      <c r="F11" s="82">
        <v>40778</v>
      </c>
      <c r="G11" s="89">
        <f t="shared" si="3"/>
        <v>-27.4461719554662</v>
      </c>
      <c r="I11" s="94"/>
    </row>
    <row r="12" s="60" customFormat="true" ht="20.45" customHeight="true" spans="1:9">
      <c r="A12" s="78" t="s">
        <v>17</v>
      </c>
      <c r="B12" s="82">
        <f>30100-1200</f>
        <v>28900</v>
      </c>
      <c r="C12" s="82">
        <v>23476</v>
      </c>
      <c r="D12" s="82">
        <v>21186</v>
      </c>
      <c r="E12" s="88">
        <f t="shared" si="2"/>
        <v>90.2453569602999</v>
      </c>
      <c r="F12" s="82">
        <v>31504</v>
      </c>
      <c r="G12" s="89">
        <f t="shared" si="3"/>
        <v>-32.7513966480447</v>
      </c>
      <c r="I12" s="94"/>
    </row>
    <row r="13" s="60" customFormat="true" ht="20.45" customHeight="true" spans="1:9">
      <c r="A13" s="78" t="s">
        <v>18</v>
      </c>
      <c r="B13" s="82">
        <f>154400+5500</f>
        <v>159900</v>
      </c>
      <c r="C13" s="82">
        <v>214743</v>
      </c>
      <c r="D13" s="82">
        <v>202459</v>
      </c>
      <c r="E13" s="88">
        <f t="shared" si="2"/>
        <v>94.2796738426864</v>
      </c>
      <c r="F13" s="82">
        <v>177724</v>
      </c>
      <c r="G13" s="89">
        <f t="shared" si="3"/>
        <v>13.9176475883955</v>
      </c>
      <c r="I13" s="94"/>
    </row>
    <row r="14" s="60" customFormat="true" ht="20.45" customHeight="true" spans="1:9">
      <c r="A14" s="78" t="s">
        <v>19</v>
      </c>
      <c r="B14" s="82">
        <f>3100-650</f>
        <v>2450</v>
      </c>
      <c r="C14" s="82">
        <v>2597</v>
      </c>
      <c r="D14" s="82">
        <v>1805</v>
      </c>
      <c r="E14" s="88">
        <f t="shared" si="2"/>
        <v>69.5032730073161</v>
      </c>
      <c r="F14" s="82">
        <v>2249</v>
      </c>
      <c r="G14" s="89">
        <f t="shared" si="3"/>
        <v>-19.7421076033793</v>
      </c>
      <c r="I14" s="94"/>
    </row>
    <row r="15" s="60" customFormat="true" ht="20.45" customHeight="true" spans="1:9">
      <c r="A15" s="78" t="s">
        <v>20</v>
      </c>
      <c r="B15" s="82">
        <f>179900+650-240</f>
        <v>180310</v>
      </c>
      <c r="C15" s="82">
        <v>186193</v>
      </c>
      <c r="D15" s="82">
        <v>206431</v>
      </c>
      <c r="E15" s="88">
        <f t="shared" si="2"/>
        <v>110.869366732369</v>
      </c>
      <c r="F15" s="82">
        <v>150752</v>
      </c>
      <c r="G15" s="89">
        <f t="shared" si="3"/>
        <v>36.934170027595</v>
      </c>
      <c r="I15" s="94"/>
    </row>
    <row r="16" s="60" customFormat="true" ht="20.45" customHeight="true" spans="1:9">
      <c r="A16" s="78" t="s">
        <v>21</v>
      </c>
      <c r="B16" s="82">
        <f t="shared" ref="B16:F16" si="4">B17+B20+B21+B23+B24+B22</f>
        <v>254093</v>
      </c>
      <c r="C16" s="82">
        <f t="shared" si="4"/>
        <v>269981</v>
      </c>
      <c r="D16" s="82">
        <f t="shared" si="4"/>
        <v>241331</v>
      </c>
      <c r="E16" s="88">
        <f t="shared" si="2"/>
        <v>89.3881421285202</v>
      </c>
      <c r="F16" s="82">
        <f>F17+F20+F21+F23+F24+F22</f>
        <v>229491</v>
      </c>
      <c r="G16" s="89">
        <f t="shared" si="3"/>
        <v>5.15924371761856</v>
      </c>
      <c r="I16" s="94"/>
    </row>
    <row r="17" s="60" customFormat="true" ht="20.45" customHeight="true" spans="1:9">
      <c r="A17" s="78" t="s">
        <v>22</v>
      </c>
      <c r="B17" s="82">
        <f>B18+B19</f>
        <v>92680</v>
      </c>
      <c r="C17" s="82">
        <f>C18+C19</f>
        <v>74303</v>
      </c>
      <c r="D17" s="82">
        <f>D18+D19</f>
        <v>70057</v>
      </c>
      <c r="E17" s="88">
        <f t="shared" si="2"/>
        <v>94.2855604753509</v>
      </c>
      <c r="F17" s="82">
        <v>108036</v>
      </c>
      <c r="G17" s="89">
        <f t="shared" si="3"/>
        <v>-35.154022733163</v>
      </c>
      <c r="I17" s="94"/>
    </row>
    <row r="18" s="60" customFormat="true" ht="20.45" customHeight="true" spans="1:9">
      <c r="A18" s="78" t="s">
        <v>23</v>
      </c>
      <c r="B18" s="82">
        <v>31000</v>
      </c>
      <c r="C18" s="82">
        <v>31420</v>
      </c>
      <c r="D18" s="82">
        <v>31958</v>
      </c>
      <c r="E18" s="88">
        <f t="shared" si="2"/>
        <v>101.712285168682</v>
      </c>
      <c r="F18" s="82">
        <v>28200</v>
      </c>
      <c r="G18" s="89">
        <f t="shared" si="3"/>
        <v>13.3262411347518</v>
      </c>
      <c r="I18" s="94"/>
    </row>
    <row r="19" s="60" customFormat="true" ht="20.45" customHeight="true" spans="1:9">
      <c r="A19" s="70" t="s">
        <v>24</v>
      </c>
      <c r="B19" s="82">
        <f>61680+5000-5000</f>
        <v>61680</v>
      </c>
      <c r="C19" s="82">
        <v>42883</v>
      </c>
      <c r="D19" s="82">
        <v>38099</v>
      </c>
      <c r="E19" s="88">
        <f t="shared" si="2"/>
        <v>88.8440640813376</v>
      </c>
      <c r="F19" s="82">
        <f>F17-F18</f>
        <v>79836</v>
      </c>
      <c r="G19" s="89">
        <f t="shared" si="3"/>
        <v>-52.2784207625633</v>
      </c>
      <c r="I19" s="94"/>
    </row>
    <row r="20" s="60" customFormat="true" ht="20.45" customHeight="true" spans="1:9">
      <c r="A20" s="78" t="s">
        <v>25</v>
      </c>
      <c r="B20" s="82">
        <f>46138-2000</f>
        <v>44138</v>
      </c>
      <c r="C20" s="82">
        <v>51344</v>
      </c>
      <c r="D20" s="82">
        <v>37360</v>
      </c>
      <c r="E20" s="88">
        <f t="shared" si="2"/>
        <v>72.764100966033</v>
      </c>
      <c r="F20" s="82">
        <v>32082</v>
      </c>
      <c r="G20" s="89">
        <f t="shared" si="3"/>
        <v>16.4515927934667</v>
      </c>
      <c r="I20" s="94"/>
    </row>
    <row r="21" s="60" customFormat="true" ht="20.45" customHeight="true" spans="1:9">
      <c r="A21" s="78" t="s">
        <v>26</v>
      </c>
      <c r="B21" s="82">
        <f>59376+5000</f>
        <v>64376</v>
      </c>
      <c r="C21" s="82">
        <v>66154</v>
      </c>
      <c r="D21" s="82">
        <v>51542</v>
      </c>
      <c r="E21" s="88">
        <f t="shared" si="2"/>
        <v>77.9121443903619</v>
      </c>
      <c r="F21" s="82">
        <v>51476</v>
      </c>
      <c r="G21" s="89">
        <f t="shared" si="3"/>
        <v>0.128215090527625</v>
      </c>
      <c r="I21" s="94"/>
    </row>
    <row r="22" s="60" customFormat="true" ht="20.45" customHeight="true" spans="1:13">
      <c r="A22" s="77" t="s">
        <v>27</v>
      </c>
      <c r="B22" s="82">
        <v>47712</v>
      </c>
      <c r="C22" s="82">
        <v>72993</v>
      </c>
      <c r="D22" s="82">
        <v>72147</v>
      </c>
      <c r="E22" s="88">
        <f t="shared" si="2"/>
        <v>98.8409847519625</v>
      </c>
      <c r="F22" s="82">
        <v>35690</v>
      </c>
      <c r="G22" s="89">
        <f t="shared" si="3"/>
        <v>102.149061361726</v>
      </c>
      <c r="I22" s="94"/>
      <c r="J22" s="94"/>
      <c r="K22" s="94"/>
      <c r="M22" s="94"/>
    </row>
    <row r="23" s="60" customFormat="true" ht="20.45" customHeight="true" spans="1:9">
      <c r="A23" s="78" t="s">
        <v>28</v>
      </c>
      <c r="B23" s="82">
        <v>9270</v>
      </c>
      <c r="C23" s="82">
        <v>9270</v>
      </c>
      <c r="D23" s="82">
        <v>14298</v>
      </c>
      <c r="E23" s="88">
        <f t="shared" si="2"/>
        <v>154.239482200647</v>
      </c>
      <c r="F23" s="82">
        <v>6290</v>
      </c>
      <c r="G23" s="89">
        <f t="shared" si="3"/>
        <v>127.31319554849</v>
      </c>
      <c r="I23" s="94"/>
    </row>
    <row r="24" s="60" customFormat="true" ht="20.45" customHeight="true" spans="1:9">
      <c r="A24" s="77" t="s">
        <v>29</v>
      </c>
      <c r="B24" s="82">
        <v>-4083</v>
      </c>
      <c r="C24" s="82">
        <v>-4083</v>
      </c>
      <c r="D24" s="82">
        <v>-4073</v>
      </c>
      <c r="E24" s="88">
        <f t="shared" si="2"/>
        <v>99.7550820475141</v>
      </c>
      <c r="F24" s="82">
        <v>-4083</v>
      </c>
      <c r="G24" s="89">
        <f t="shared" si="3"/>
        <v>-0.244917952485917</v>
      </c>
      <c r="I24" s="94"/>
    </row>
    <row r="25" s="60" customFormat="true" ht="20.45" customHeight="true" spans="1:9">
      <c r="A25" s="77" t="s">
        <v>30</v>
      </c>
      <c r="B25" s="82">
        <f t="shared" ref="B25:F25" si="5">SUM(B26:B29)</f>
        <v>3957196</v>
      </c>
      <c r="C25" s="82">
        <f t="shared" si="5"/>
        <v>4247745</v>
      </c>
      <c r="D25" s="82">
        <f t="shared" si="5"/>
        <v>4517570</v>
      </c>
      <c r="E25" s="88"/>
      <c r="F25" s="82">
        <f t="shared" si="5"/>
        <v>3798593</v>
      </c>
      <c r="G25" s="89"/>
      <c r="I25" s="94"/>
    </row>
    <row r="26" s="60" customFormat="true" ht="20.45" customHeight="true" spans="1:9">
      <c r="A26" s="77" t="s">
        <v>31</v>
      </c>
      <c r="B26" s="82">
        <v>99489</v>
      </c>
      <c r="C26" s="82">
        <v>99489</v>
      </c>
      <c r="D26" s="82">
        <v>99489</v>
      </c>
      <c r="E26" s="88"/>
      <c r="F26" s="82">
        <v>99489</v>
      </c>
      <c r="G26" s="89"/>
      <c r="I26" s="94"/>
    </row>
    <row r="27" s="60" customFormat="true" ht="20.45" customHeight="true" spans="1:9">
      <c r="A27" s="77" t="s">
        <v>32</v>
      </c>
      <c r="B27" s="82">
        <f>1941535+140000-143074+73881-55521+10000-757</f>
        <v>1966064</v>
      </c>
      <c r="C27" s="82">
        <v>1940678</v>
      </c>
      <c r="D27" s="82">
        <v>2140533</v>
      </c>
      <c r="E27" s="88"/>
      <c r="F27" s="82">
        <v>1968198</v>
      </c>
      <c r="G27" s="89"/>
      <c r="I27" s="94"/>
    </row>
    <row r="28" s="60" customFormat="true" ht="20.45" customHeight="true" spans="1:9">
      <c r="A28" s="77" t="s">
        <v>33</v>
      </c>
      <c r="B28" s="82">
        <v>185953</v>
      </c>
      <c r="C28" s="82">
        <v>156915</v>
      </c>
      <c r="D28" s="82">
        <v>162836</v>
      </c>
      <c r="E28" s="88"/>
      <c r="F28" s="82">
        <v>227525</v>
      </c>
      <c r="G28" s="89"/>
      <c r="I28" s="94"/>
    </row>
    <row r="29" s="60" customFormat="true" ht="20.45" customHeight="true" spans="1:9">
      <c r="A29" s="77" t="s">
        <v>34</v>
      </c>
      <c r="B29" s="82">
        <v>1705690</v>
      </c>
      <c r="C29" s="82">
        <f>C30+C31+C32+C33</f>
        <v>2050663</v>
      </c>
      <c r="D29" s="82">
        <f>D30+D31+D32+D33</f>
        <v>2114712</v>
      </c>
      <c r="E29" s="88"/>
      <c r="F29" s="82">
        <f>F30+F31+F32+F33</f>
        <v>1503381</v>
      </c>
      <c r="G29" s="89"/>
      <c r="I29" s="94"/>
    </row>
    <row r="30" s="61" customFormat="true" ht="20.45" customHeight="true" spans="1:9">
      <c r="A30" s="77" t="s">
        <v>35</v>
      </c>
      <c r="B30" s="82">
        <v>329712</v>
      </c>
      <c r="C30" s="82">
        <v>421040</v>
      </c>
      <c r="D30" s="82">
        <v>421012</v>
      </c>
      <c r="E30" s="88"/>
      <c r="F30" s="82">
        <v>229842</v>
      </c>
      <c r="G30" s="89"/>
      <c r="I30" s="94"/>
    </row>
    <row r="31" s="60" customFormat="true" ht="20.45" customHeight="true" spans="1:9">
      <c r="A31" s="78" t="s">
        <v>36</v>
      </c>
      <c r="B31" s="82">
        <v>1092714</v>
      </c>
      <c r="C31" s="82">
        <v>1244808</v>
      </c>
      <c r="D31" s="82">
        <v>1338586</v>
      </c>
      <c r="E31" s="88"/>
      <c r="F31" s="82">
        <v>835194</v>
      </c>
      <c r="G31" s="89"/>
      <c r="I31" s="94"/>
    </row>
    <row r="32" s="60" customFormat="true" ht="20.45" customHeight="true" spans="1:9">
      <c r="A32" s="78" t="s">
        <v>37</v>
      </c>
      <c r="B32" s="82">
        <v>3832</v>
      </c>
      <c r="C32" s="82">
        <v>10646</v>
      </c>
      <c r="D32" s="82">
        <v>10636</v>
      </c>
      <c r="E32" s="88"/>
      <c r="F32" s="82">
        <v>3378</v>
      </c>
      <c r="G32" s="89"/>
      <c r="I32" s="94"/>
    </row>
    <row r="33" s="60" customFormat="true" ht="20.45" customHeight="true" spans="1:9">
      <c r="A33" s="78" t="s">
        <v>38</v>
      </c>
      <c r="B33" s="82">
        <v>279432</v>
      </c>
      <c r="C33" s="82">
        <v>374169</v>
      </c>
      <c r="D33" s="82">
        <v>344478</v>
      </c>
      <c r="E33" s="88"/>
      <c r="F33" s="82">
        <v>434967</v>
      </c>
      <c r="G33" s="89"/>
      <c r="I33" s="94"/>
    </row>
    <row r="34" s="60" customFormat="true" ht="20.45" customHeight="true" spans="1:9">
      <c r="A34" s="77" t="s">
        <v>39</v>
      </c>
      <c r="B34" s="82">
        <v>40000</v>
      </c>
      <c r="C34" s="82">
        <v>350000</v>
      </c>
      <c r="D34" s="82">
        <v>360000</v>
      </c>
      <c r="E34" s="88"/>
      <c r="F34" s="82">
        <v>431400</v>
      </c>
      <c r="G34" s="89"/>
      <c r="I34" s="94"/>
    </row>
    <row r="35" s="60" customFormat="true" ht="20.45" customHeight="true" spans="1:9">
      <c r="A35" s="24" t="s">
        <v>40</v>
      </c>
      <c r="B35" s="82">
        <f t="shared" ref="B35:F35" si="6">B5+B25+B34</f>
        <v>5511789</v>
      </c>
      <c r="C35" s="82">
        <f t="shared" si="6"/>
        <v>6204704</v>
      </c>
      <c r="D35" s="82">
        <f t="shared" si="6"/>
        <v>6516881</v>
      </c>
      <c r="E35" s="88"/>
      <c r="F35" s="82">
        <f t="shared" si="6"/>
        <v>5639043</v>
      </c>
      <c r="G35" s="89"/>
      <c r="I35" s="94"/>
    </row>
  </sheetData>
  <mergeCells count="1">
    <mergeCell ref="A2:G2"/>
  </mergeCells>
  <printOptions horizontalCentered="true"/>
  <pageMargins left="0.357638888888889" right="0.357638888888889" top="0.605555555555556" bottom="0.605555555555556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7" sqref="F7"/>
    </sheetView>
  </sheetViews>
  <sheetFormatPr defaultColWidth="9" defaultRowHeight="13.5" outlineLevelCol="2"/>
  <cols>
    <col min="1" max="1" width="38.125" style="11" customWidth="true"/>
    <col min="2" max="3" width="20.875" style="11" customWidth="true"/>
    <col min="4" max="16384" width="9" style="11"/>
  </cols>
  <sheetData>
    <row r="1" s="11" customFormat="true" ht="36" customHeight="true" spans="1:3">
      <c r="A1" s="13" t="s">
        <v>1219</v>
      </c>
      <c r="B1" s="13"/>
      <c r="C1" s="13"/>
    </row>
    <row r="2" s="11" customFormat="true" ht="17.1" customHeight="true" spans="1:3">
      <c r="A2" s="7"/>
      <c r="B2" s="14"/>
      <c r="C2" s="15" t="s">
        <v>2</v>
      </c>
    </row>
    <row r="3" s="11" customFormat="true" ht="35" customHeight="true" spans="1:3">
      <c r="A3" s="16" t="s">
        <v>1220</v>
      </c>
      <c r="B3" s="17" t="s">
        <v>1221</v>
      </c>
      <c r="C3" s="17" t="s">
        <v>1222</v>
      </c>
    </row>
    <row r="4" s="11" customFormat="true" ht="35" customHeight="true" spans="1:3">
      <c r="A4" s="16" t="s">
        <v>1223</v>
      </c>
      <c r="B4" s="10">
        <f>SUM(B5:B11)</f>
        <v>3123900</v>
      </c>
      <c r="C4" s="10">
        <f>SUM(C5:C11)</f>
        <v>3119411</v>
      </c>
    </row>
    <row r="5" s="11" customFormat="true" ht="35" customHeight="true" spans="1:3">
      <c r="A5" s="16" t="s">
        <v>1224</v>
      </c>
      <c r="B5" s="10">
        <v>422300</v>
      </c>
      <c r="C5" s="10">
        <v>422228</v>
      </c>
    </row>
    <row r="6" s="11" customFormat="true" ht="35" customHeight="true" spans="1:3">
      <c r="A6" s="16" t="s">
        <v>1194</v>
      </c>
      <c r="B6" s="10">
        <v>311000</v>
      </c>
      <c r="C6" s="10">
        <v>311000</v>
      </c>
    </row>
    <row r="7" s="11" customFormat="true" ht="35" customHeight="true" spans="1:3">
      <c r="A7" s="16" t="s">
        <v>1195</v>
      </c>
      <c r="B7" s="10">
        <v>276500</v>
      </c>
      <c r="C7" s="10">
        <v>274076</v>
      </c>
    </row>
    <row r="8" s="11" customFormat="true" ht="35" customHeight="true" spans="1:3">
      <c r="A8" s="16" t="s">
        <v>1196</v>
      </c>
      <c r="B8" s="10">
        <v>490600</v>
      </c>
      <c r="C8" s="10">
        <v>490560</v>
      </c>
    </row>
    <row r="9" s="11" customFormat="true" ht="35" customHeight="true" spans="1:3">
      <c r="A9" s="18" t="s">
        <v>1197</v>
      </c>
      <c r="B9" s="10">
        <v>571800</v>
      </c>
      <c r="C9" s="10">
        <v>570315</v>
      </c>
    </row>
    <row r="10" s="11" customFormat="true" ht="35" customHeight="true" spans="1:3">
      <c r="A10" s="16" t="s">
        <v>1198</v>
      </c>
      <c r="B10" s="10">
        <v>451900</v>
      </c>
      <c r="C10" s="10">
        <v>451696</v>
      </c>
    </row>
    <row r="11" s="11" customFormat="true" ht="35" customHeight="true" spans="1:3">
      <c r="A11" s="16" t="s">
        <v>1199</v>
      </c>
      <c r="B11" s="10">
        <v>599800</v>
      </c>
      <c r="C11" s="10">
        <v>599536</v>
      </c>
    </row>
  </sheetData>
  <mergeCells count="1">
    <mergeCell ref="A1:C1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D5" sqref="D5"/>
    </sheetView>
  </sheetViews>
  <sheetFormatPr defaultColWidth="9" defaultRowHeight="13.5" outlineLevelCol="1"/>
  <cols>
    <col min="1" max="1" width="45.875" style="11" customWidth="true"/>
    <col min="2" max="2" width="21" style="11" customWidth="true"/>
    <col min="3" max="16383" width="9" style="11"/>
  </cols>
  <sheetData>
    <row r="1" s="11" customFormat="true" ht="37" customHeight="true" spans="1:2">
      <c r="A1" s="4" t="s">
        <v>1225</v>
      </c>
      <c r="B1" s="4"/>
    </row>
    <row r="2" s="11" customFormat="true" ht="22" customHeight="true" spans="1:2">
      <c r="A2" s="5"/>
      <c r="B2" s="12" t="s">
        <v>2</v>
      </c>
    </row>
    <row r="3" s="11" customFormat="true" ht="45" customHeight="true" spans="1:2">
      <c r="A3" s="8" t="s">
        <v>1226</v>
      </c>
      <c r="B3" s="8" t="s">
        <v>1123</v>
      </c>
    </row>
    <row r="4" s="11" customFormat="true" ht="45" customHeight="true" spans="1:2">
      <c r="A4" s="9" t="s">
        <v>1227</v>
      </c>
      <c r="B4" s="10">
        <v>3119411</v>
      </c>
    </row>
    <row r="5" s="11" customFormat="true" ht="45" customHeight="true" spans="1:2">
      <c r="A5" s="9" t="s">
        <v>1228</v>
      </c>
      <c r="B5" s="10">
        <v>3123900</v>
      </c>
    </row>
    <row r="6" s="11" customFormat="true" ht="45" customHeight="true" spans="1:2">
      <c r="A6" s="9" t="s">
        <v>1229</v>
      </c>
      <c r="B6" s="10">
        <v>350000</v>
      </c>
    </row>
    <row r="7" s="11" customFormat="true" ht="45" customHeight="true" spans="1:2">
      <c r="A7" s="9" t="s">
        <v>1230</v>
      </c>
      <c r="B7" s="10">
        <v>350000</v>
      </c>
    </row>
    <row r="8" s="11" customFormat="true" ht="45" customHeight="true" spans="1:2">
      <c r="A8" s="9" t="s">
        <v>1231</v>
      </c>
      <c r="B8" s="10">
        <v>10000</v>
      </c>
    </row>
    <row r="9" s="11" customFormat="true" ht="45" customHeight="true" spans="1:2">
      <c r="A9" s="9" t="s">
        <v>1232</v>
      </c>
      <c r="B9" s="10">
        <v>11269</v>
      </c>
    </row>
  </sheetData>
  <mergeCells count="1">
    <mergeCell ref="A1:B1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"/>
  <sheetViews>
    <sheetView workbookViewId="0">
      <selection activeCell="D2" sqref="D2"/>
    </sheetView>
  </sheetViews>
  <sheetFormatPr defaultColWidth="41" defaultRowHeight="13.5"/>
  <cols>
    <col min="1" max="1" width="46.375" style="1" customWidth="true"/>
    <col min="2" max="2" width="19.875" style="3" customWidth="true"/>
    <col min="3" max="31" width="9" style="1" customWidth="true"/>
    <col min="32" max="223" width="41" style="1" customWidth="true"/>
    <col min="224" max="254" width="9" style="1" customWidth="true"/>
    <col min="255" max="16383" width="41" style="1"/>
  </cols>
  <sheetData>
    <row r="1" s="1" customFormat="true" ht="41" customHeight="true" spans="1:2">
      <c r="A1" s="4" t="s">
        <v>1233</v>
      </c>
      <c r="B1" s="4"/>
    </row>
    <row r="2" s="2" customFormat="true" ht="27" customHeight="true" spans="1:25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="1" customFormat="true" ht="37" customHeight="true" spans="1:2">
      <c r="A3" s="8" t="s">
        <v>1226</v>
      </c>
      <c r="B3" s="8" t="s">
        <v>1123</v>
      </c>
    </row>
    <row r="4" s="1" customFormat="true" ht="37" customHeight="true" spans="1:4">
      <c r="A4" s="9" t="s">
        <v>1227</v>
      </c>
      <c r="B4" s="10">
        <v>422228</v>
      </c>
      <c r="D4" s="11"/>
    </row>
    <row r="5" s="1" customFormat="true" ht="37" customHeight="true" spans="1:2">
      <c r="A5" s="9" t="s">
        <v>1228</v>
      </c>
      <c r="B5" s="10">
        <v>422300</v>
      </c>
    </row>
    <row r="6" s="1" customFormat="true" ht="37" customHeight="true" spans="1:2">
      <c r="A6" s="9" t="s">
        <v>1229</v>
      </c>
      <c r="B6" s="10">
        <v>10000</v>
      </c>
    </row>
    <row r="7" s="1" customFormat="true" ht="37" customHeight="true" spans="1:2">
      <c r="A7" s="9" t="s">
        <v>1230</v>
      </c>
      <c r="B7" s="10">
        <v>10000</v>
      </c>
    </row>
    <row r="8" s="1" customFormat="true" ht="37" customHeight="true" spans="1:2">
      <c r="A8" s="9" t="s">
        <v>1231</v>
      </c>
      <c r="B8" s="10">
        <v>10000</v>
      </c>
    </row>
    <row r="9" s="1" customFormat="true" ht="37" customHeight="true" spans="1:2">
      <c r="A9" s="9" t="s">
        <v>1232</v>
      </c>
      <c r="B9" s="10">
        <v>10000</v>
      </c>
    </row>
  </sheetData>
  <mergeCells count="1">
    <mergeCell ref="A1:B1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opLeftCell="A28" workbookViewId="0">
      <selection activeCell="E38" sqref="E38"/>
    </sheetView>
  </sheetViews>
  <sheetFormatPr defaultColWidth="8" defaultRowHeight="26.1" customHeight="true"/>
  <cols>
    <col min="1" max="1" width="30.375" style="60" customWidth="true"/>
    <col min="2" max="5" width="10.875" style="60" customWidth="true"/>
    <col min="6" max="6" width="10.875" style="60" hidden="true" customWidth="true"/>
    <col min="7" max="7" width="10.875" style="81" customWidth="true"/>
    <col min="8" max="8" width="11.75" style="60" customWidth="true"/>
    <col min="9" max="11" width="8" style="60"/>
    <col min="12" max="12" width="8.5" style="60" customWidth="true"/>
    <col min="13" max="16384" width="8" style="60"/>
  </cols>
  <sheetData>
    <row r="1" s="59" customFormat="true" ht="24.95" customHeight="true" spans="1:7">
      <c r="A1" s="21" t="s">
        <v>41</v>
      </c>
      <c r="B1" s="21"/>
      <c r="C1" s="21"/>
      <c r="D1" s="21"/>
      <c r="E1" s="21"/>
      <c r="F1" s="21"/>
      <c r="G1" s="86"/>
    </row>
    <row r="2" s="20" customFormat="true" ht="15.75" customHeight="true" spans="1:7">
      <c r="A2" s="22"/>
      <c r="B2" s="22"/>
      <c r="C2" s="63"/>
      <c r="D2" s="63"/>
      <c r="E2" s="63"/>
      <c r="F2" s="63"/>
      <c r="G2" s="87" t="s">
        <v>2</v>
      </c>
    </row>
    <row r="3" s="60" customFormat="true" ht="48" customHeight="true" spans="1:7">
      <c r="A3" s="25" t="s">
        <v>3</v>
      </c>
      <c r="B3" s="25" t="s">
        <v>4</v>
      </c>
      <c r="C3" s="25" t="s">
        <v>42</v>
      </c>
      <c r="D3" s="25" t="s">
        <v>43</v>
      </c>
      <c r="E3" s="25" t="s">
        <v>44</v>
      </c>
      <c r="F3" s="25" t="s">
        <v>45</v>
      </c>
      <c r="G3" s="25" t="s">
        <v>46</v>
      </c>
    </row>
    <row r="4" s="60" customFormat="true" ht="20.45" customHeight="true" spans="1:9">
      <c r="A4" s="77" t="s">
        <v>47</v>
      </c>
      <c r="B4" s="82">
        <f t="shared" ref="B4:F4" si="0">SUM(B5:B28)-B7</f>
        <v>4646679</v>
      </c>
      <c r="C4" s="82">
        <f t="shared" si="0"/>
        <v>5104252.95858546</v>
      </c>
      <c r="D4" s="82">
        <f t="shared" si="0"/>
        <v>5180615</v>
      </c>
      <c r="E4" s="88">
        <f t="shared" ref="E4:E28" si="1">D4/C4*100</f>
        <v>101.496047355688</v>
      </c>
      <c r="F4" s="82">
        <f t="shared" si="0"/>
        <v>4596505</v>
      </c>
      <c r="G4" s="89">
        <f t="shared" ref="G4:G25" si="2">(D4-F4)/F4*100</f>
        <v>12.7076985666283</v>
      </c>
      <c r="H4" s="90"/>
      <c r="I4" s="90"/>
    </row>
    <row r="5" s="60" customFormat="true" ht="20.45" customHeight="true" spans="1:9">
      <c r="A5" s="83" t="s">
        <v>48</v>
      </c>
      <c r="B5" s="82">
        <v>544715</v>
      </c>
      <c r="C5" s="82">
        <v>576042.693578159</v>
      </c>
      <c r="D5" s="84">
        <v>530388</v>
      </c>
      <c r="E5" s="88">
        <f t="shared" si="1"/>
        <v>92.0744253703542</v>
      </c>
      <c r="F5" s="84">
        <v>552521</v>
      </c>
      <c r="G5" s="89">
        <f t="shared" si="2"/>
        <v>-4.00582059324442</v>
      </c>
      <c r="H5" s="90"/>
      <c r="I5" s="90"/>
    </row>
    <row r="6" s="60" customFormat="true" ht="20.45" customHeight="true" spans="1:9">
      <c r="A6" s="70" t="s">
        <v>49</v>
      </c>
      <c r="B6" s="82">
        <v>259321</v>
      </c>
      <c r="C6" s="82">
        <v>257439</v>
      </c>
      <c r="D6" s="84">
        <v>250557</v>
      </c>
      <c r="E6" s="88">
        <f t="shared" si="1"/>
        <v>97.3267453649214</v>
      </c>
      <c r="F6" s="84">
        <v>248862</v>
      </c>
      <c r="G6" s="89">
        <f t="shared" si="2"/>
        <v>0.681100368879138</v>
      </c>
      <c r="H6" s="90"/>
      <c r="I6" s="90"/>
    </row>
    <row r="7" s="60" customFormat="true" ht="20.45" customHeight="true" spans="1:9">
      <c r="A7" s="70" t="s">
        <v>50</v>
      </c>
      <c r="B7" s="82">
        <f t="shared" ref="B7:F7" si="3">B8+B9</f>
        <v>624113</v>
      </c>
      <c r="C7" s="82">
        <f t="shared" si="3"/>
        <v>626702</v>
      </c>
      <c r="D7" s="82">
        <f t="shared" si="3"/>
        <v>626764</v>
      </c>
      <c r="E7" s="88">
        <f t="shared" si="1"/>
        <v>100.009893059221</v>
      </c>
      <c r="F7" s="82">
        <f t="shared" si="3"/>
        <v>600370</v>
      </c>
      <c r="G7" s="89">
        <f t="shared" si="2"/>
        <v>4.39628895514433</v>
      </c>
      <c r="H7" s="90"/>
      <c r="I7" s="90"/>
    </row>
    <row r="8" s="60" customFormat="true" ht="20.45" customHeight="true" spans="1:9">
      <c r="A8" s="70" t="s">
        <v>51</v>
      </c>
      <c r="B8" s="82">
        <v>607667</v>
      </c>
      <c r="C8" s="82">
        <v>604052</v>
      </c>
      <c r="D8" s="84">
        <v>605659</v>
      </c>
      <c r="E8" s="88">
        <f t="shared" si="1"/>
        <v>100.266036698827</v>
      </c>
      <c r="F8" s="84">
        <v>584459</v>
      </c>
      <c r="G8" s="89">
        <f t="shared" si="2"/>
        <v>3.62728608850236</v>
      </c>
      <c r="H8" s="90"/>
      <c r="I8" s="90"/>
    </row>
    <row r="9" s="60" customFormat="true" ht="20.45" customHeight="true" spans="1:9">
      <c r="A9" s="70" t="s">
        <v>52</v>
      </c>
      <c r="B9" s="82">
        <v>16446</v>
      </c>
      <c r="C9" s="82">
        <v>22650</v>
      </c>
      <c r="D9" s="84">
        <v>21105</v>
      </c>
      <c r="E9" s="88">
        <f t="shared" si="1"/>
        <v>93.1788079470199</v>
      </c>
      <c r="F9" s="84">
        <v>15911</v>
      </c>
      <c r="G9" s="89">
        <f t="shared" si="2"/>
        <v>32.6440827100748</v>
      </c>
      <c r="H9" s="90"/>
      <c r="I9" s="90"/>
    </row>
    <row r="10" s="60" customFormat="true" ht="20.45" customHeight="true" spans="1:9">
      <c r="A10" s="70" t="s">
        <v>53</v>
      </c>
      <c r="B10" s="82">
        <v>171216</v>
      </c>
      <c r="C10" s="82">
        <v>174190.725811946</v>
      </c>
      <c r="D10" s="82">
        <v>173194</v>
      </c>
      <c r="E10" s="88">
        <f t="shared" si="1"/>
        <v>99.4277962805999</v>
      </c>
      <c r="F10" s="82">
        <v>148396</v>
      </c>
      <c r="G10" s="89">
        <f t="shared" si="2"/>
        <v>16.7106930105933</v>
      </c>
      <c r="H10" s="90"/>
      <c r="I10" s="90"/>
    </row>
    <row r="11" s="60" customFormat="true" ht="20.45" customHeight="true" spans="1:9">
      <c r="A11" s="70" t="s">
        <v>54</v>
      </c>
      <c r="B11" s="82">
        <v>109646</v>
      </c>
      <c r="C11" s="82">
        <v>130357.689425849</v>
      </c>
      <c r="D11" s="84">
        <v>119501</v>
      </c>
      <c r="E11" s="88">
        <f t="shared" si="1"/>
        <v>91.6716156341321</v>
      </c>
      <c r="F11" s="84">
        <v>116254</v>
      </c>
      <c r="G11" s="89">
        <f t="shared" si="2"/>
        <v>2.79302217558105</v>
      </c>
      <c r="H11" s="90"/>
      <c r="I11" s="90"/>
    </row>
    <row r="12" s="60" customFormat="true" ht="20.45" customHeight="true" spans="1:9">
      <c r="A12" s="70" t="s">
        <v>55</v>
      </c>
      <c r="B12" s="82">
        <v>650920</v>
      </c>
      <c r="C12" s="82">
        <v>684577.76510527</v>
      </c>
      <c r="D12" s="84">
        <v>665464</v>
      </c>
      <c r="E12" s="88">
        <f t="shared" si="1"/>
        <v>97.2079483033851</v>
      </c>
      <c r="F12" s="84">
        <v>607632</v>
      </c>
      <c r="G12" s="89">
        <f t="shared" si="2"/>
        <v>9.517602759565</v>
      </c>
      <c r="H12" s="90"/>
      <c r="I12" s="90"/>
    </row>
    <row r="13" s="60" customFormat="true" ht="20.45" customHeight="true" spans="1:9">
      <c r="A13" s="70" t="s">
        <v>56</v>
      </c>
      <c r="B13" s="82">
        <v>423864</v>
      </c>
      <c r="C13" s="82">
        <v>437260.266114473</v>
      </c>
      <c r="D13" s="84">
        <v>448391</v>
      </c>
      <c r="E13" s="88">
        <f t="shared" si="1"/>
        <v>102.545562619818</v>
      </c>
      <c r="F13" s="84">
        <v>400677</v>
      </c>
      <c r="G13" s="89">
        <f t="shared" si="2"/>
        <v>11.9083451258745</v>
      </c>
      <c r="H13" s="90"/>
      <c r="I13" s="90"/>
    </row>
    <row r="14" s="60" customFormat="true" ht="20.45" customHeight="true" spans="1:9">
      <c r="A14" s="70" t="s">
        <v>57</v>
      </c>
      <c r="B14" s="82">
        <v>89733</v>
      </c>
      <c r="C14" s="82">
        <v>94384.2864670973</v>
      </c>
      <c r="D14" s="84">
        <v>86397</v>
      </c>
      <c r="E14" s="88">
        <f t="shared" si="1"/>
        <v>91.5374828098301</v>
      </c>
      <c r="F14" s="84">
        <v>125694</v>
      </c>
      <c r="G14" s="89">
        <f t="shared" si="2"/>
        <v>-31.2640221490286</v>
      </c>
      <c r="H14" s="90"/>
      <c r="I14" s="90"/>
    </row>
    <row r="15" s="60" customFormat="true" ht="20.45" customHeight="true" spans="1:9">
      <c r="A15" s="70" t="s">
        <v>58</v>
      </c>
      <c r="B15" s="82">
        <v>252490</v>
      </c>
      <c r="C15" s="82">
        <v>318173.595840823</v>
      </c>
      <c r="D15" s="84">
        <v>353066</v>
      </c>
      <c r="E15" s="88">
        <f t="shared" si="1"/>
        <v>110.966467555854</v>
      </c>
      <c r="F15" s="84">
        <v>381945</v>
      </c>
      <c r="G15" s="89">
        <f t="shared" si="2"/>
        <v>-7.56103627485633</v>
      </c>
      <c r="H15" s="90"/>
      <c r="I15" s="90"/>
    </row>
    <row r="16" s="60" customFormat="true" ht="20.45" customHeight="true" spans="1:9">
      <c r="A16" s="70" t="s">
        <v>59</v>
      </c>
      <c r="B16" s="82">
        <v>551050</v>
      </c>
      <c r="C16" s="82">
        <v>593736.65579038</v>
      </c>
      <c r="D16" s="84">
        <v>699543</v>
      </c>
      <c r="E16" s="88">
        <f t="shared" si="1"/>
        <v>117.820416371088</v>
      </c>
      <c r="F16" s="84">
        <v>539442</v>
      </c>
      <c r="G16" s="89">
        <f t="shared" si="2"/>
        <v>29.6790016350229</v>
      </c>
      <c r="H16" s="90"/>
      <c r="I16" s="90"/>
    </row>
    <row r="17" s="60" customFormat="true" ht="20.45" customHeight="true" spans="1:12">
      <c r="A17" s="70" t="s">
        <v>60</v>
      </c>
      <c r="B17" s="82">
        <v>407074</v>
      </c>
      <c r="C17" s="82">
        <v>563551.653044528</v>
      </c>
      <c r="D17" s="84">
        <v>568095</v>
      </c>
      <c r="E17" s="88">
        <f t="shared" si="1"/>
        <v>100.806198851681</v>
      </c>
      <c r="F17" s="84">
        <v>306267</v>
      </c>
      <c r="G17" s="89">
        <f t="shared" si="2"/>
        <v>85.490111569317</v>
      </c>
      <c r="H17" s="90"/>
      <c r="I17" s="90"/>
      <c r="L17" s="90"/>
    </row>
    <row r="18" s="60" customFormat="true" ht="20.45" customHeight="true" spans="1:12">
      <c r="A18" s="70" t="s">
        <v>61</v>
      </c>
      <c r="B18" s="82">
        <v>78624</v>
      </c>
      <c r="C18" s="82">
        <v>83252.2381618571</v>
      </c>
      <c r="D18" s="84">
        <v>72571</v>
      </c>
      <c r="E18" s="88">
        <f t="shared" si="1"/>
        <v>87.1700288212182</v>
      </c>
      <c r="F18" s="84">
        <v>127263</v>
      </c>
      <c r="G18" s="89">
        <f t="shared" si="2"/>
        <v>-42.9755702757282</v>
      </c>
      <c r="H18" s="91"/>
      <c r="L18" s="90"/>
    </row>
    <row r="19" s="60" customFormat="true" ht="20.45" customHeight="true" spans="1:8">
      <c r="A19" s="83" t="s">
        <v>62</v>
      </c>
      <c r="B19" s="82">
        <v>67491</v>
      </c>
      <c r="C19" s="82">
        <v>109096.793190174</v>
      </c>
      <c r="D19" s="84">
        <v>117843</v>
      </c>
      <c r="E19" s="88">
        <f t="shared" si="1"/>
        <v>108.016923828897</v>
      </c>
      <c r="F19" s="84">
        <v>62956</v>
      </c>
      <c r="G19" s="89">
        <f t="shared" si="2"/>
        <v>87.1831120147404</v>
      </c>
      <c r="H19" s="92"/>
    </row>
    <row r="20" s="60" customFormat="true" ht="20.45" customHeight="true" spans="1:8">
      <c r="A20" s="70" t="s">
        <v>63</v>
      </c>
      <c r="B20" s="82">
        <v>12901</v>
      </c>
      <c r="C20" s="82">
        <v>25669.1271878646</v>
      </c>
      <c r="D20" s="82">
        <v>14993</v>
      </c>
      <c r="E20" s="88">
        <f t="shared" si="1"/>
        <v>58.4086863969731</v>
      </c>
      <c r="F20" s="82">
        <v>7827</v>
      </c>
      <c r="G20" s="89">
        <f t="shared" si="2"/>
        <v>91.554874153571</v>
      </c>
      <c r="H20" s="92"/>
    </row>
    <row r="21" s="60" customFormat="true" ht="20.45" customHeight="true" spans="1:8">
      <c r="A21" s="83" t="s">
        <v>64</v>
      </c>
      <c r="B21" s="82">
        <v>321</v>
      </c>
      <c r="C21" s="82">
        <v>300</v>
      </c>
      <c r="D21" s="82">
        <v>313</v>
      </c>
      <c r="E21" s="88">
        <f t="shared" si="1"/>
        <v>104.333333333333</v>
      </c>
      <c r="F21" s="82">
        <v>471</v>
      </c>
      <c r="G21" s="89">
        <f t="shared" si="2"/>
        <v>-33.5456475583864</v>
      </c>
      <c r="H21" s="92"/>
    </row>
    <row r="22" s="60" customFormat="true" ht="20.45" customHeight="true" spans="1:12">
      <c r="A22" s="70" t="s">
        <v>65</v>
      </c>
      <c r="B22" s="82">
        <v>100583</v>
      </c>
      <c r="C22" s="82">
        <v>95083.7124521791</v>
      </c>
      <c r="D22" s="84">
        <v>111094</v>
      </c>
      <c r="E22" s="88">
        <f t="shared" si="1"/>
        <v>116.838096804301</v>
      </c>
      <c r="F22" s="84">
        <v>75002</v>
      </c>
      <c r="G22" s="89">
        <f t="shared" si="2"/>
        <v>48.1213834297752</v>
      </c>
      <c r="H22" s="91"/>
      <c r="L22" s="90"/>
    </row>
    <row r="23" s="60" customFormat="true" ht="20.45" customHeight="true" spans="1:12">
      <c r="A23" s="70" t="s">
        <v>66</v>
      </c>
      <c r="B23" s="82">
        <v>156895</v>
      </c>
      <c r="C23" s="82">
        <v>181508.217013684</v>
      </c>
      <c r="D23" s="84">
        <v>194597</v>
      </c>
      <c r="E23" s="88">
        <f t="shared" si="1"/>
        <v>107.211124213362</v>
      </c>
      <c r="F23" s="84">
        <v>156005</v>
      </c>
      <c r="G23" s="89">
        <f t="shared" si="2"/>
        <v>24.7376686644659</v>
      </c>
      <c r="H23" s="91"/>
      <c r="L23" s="90"/>
    </row>
    <row r="24" s="60" customFormat="true" ht="20.45" customHeight="true" spans="1:12">
      <c r="A24" s="70" t="s">
        <v>67</v>
      </c>
      <c r="B24" s="82">
        <v>9047</v>
      </c>
      <c r="C24" s="82">
        <v>10124.6</v>
      </c>
      <c r="D24" s="82">
        <v>10608</v>
      </c>
      <c r="E24" s="88">
        <f t="shared" si="1"/>
        <v>104.774509610256</v>
      </c>
      <c r="F24" s="82">
        <v>14625</v>
      </c>
      <c r="G24" s="89">
        <f t="shared" si="2"/>
        <v>-27.4666666666667</v>
      </c>
      <c r="H24" s="91"/>
      <c r="L24" s="90"/>
    </row>
    <row r="25" s="60" customFormat="true" ht="20.45" customHeight="true" spans="1:12">
      <c r="A25" s="70" t="s">
        <v>68</v>
      </c>
      <c r="B25" s="82">
        <v>33501</v>
      </c>
      <c r="C25" s="82">
        <v>37275.9394011738</v>
      </c>
      <c r="D25" s="84">
        <v>34275</v>
      </c>
      <c r="E25" s="88">
        <f t="shared" si="1"/>
        <v>91.9493929612964</v>
      </c>
      <c r="F25" s="84">
        <v>34027</v>
      </c>
      <c r="G25" s="89">
        <f t="shared" si="2"/>
        <v>0.728832985570282</v>
      </c>
      <c r="H25" s="91"/>
      <c r="L25" s="90"/>
    </row>
    <row r="26" s="60" customFormat="true" ht="20.45" customHeight="true" spans="1:7">
      <c r="A26" s="85" t="s">
        <v>69</v>
      </c>
      <c r="B26" s="82">
        <v>50</v>
      </c>
      <c r="C26" s="82">
        <v>50</v>
      </c>
      <c r="D26" s="82">
        <v>654</v>
      </c>
      <c r="E26" s="88">
        <f t="shared" si="1"/>
        <v>1308</v>
      </c>
      <c r="F26" s="82">
        <v>60</v>
      </c>
      <c r="G26" s="89">
        <f t="shared" ref="G26:G28" si="4">(D26-F26)/F26*100</f>
        <v>990</v>
      </c>
    </row>
    <row r="27" s="60" customFormat="true" ht="20.45" customHeight="true" spans="1:7">
      <c r="A27" s="85" t="s">
        <v>70</v>
      </c>
      <c r="B27" s="82">
        <v>102764</v>
      </c>
      <c r="C27" s="82">
        <v>105050</v>
      </c>
      <c r="D27" s="82">
        <v>101993</v>
      </c>
      <c r="E27" s="88">
        <f t="shared" si="1"/>
        <v>97.0899571632556</v>
      </c>
      <c r="F27" s="82">
        <v>89743</v>
      </c>
      <c r="G27" s="89">
        <f t="shared" si="4"/>
        <v>13.6500897005895</v>
      </c>
    </row>
    <row r="28" s="60" customFormat="true" ht="20.45" customHeight="true" spans="1:7">
      <c r="A28" s="85" t="s">
        <v>71</v>
      </c>
      <c r="B28" s="82">
        <v>360</v>
      </c>
      <c r="C28" s="82">
        <v>426</v>
      </c>
      <c r="D28" s="82">
        <v>314</v>
      </c>
      <c r="E28" s="88">
        <f t="shared" si="1"/>
        <v>73.7089201877934</v>
      </c>
      <c r="F28" s="82">
        <v>466</v>
      </c>
      <c r="G28" s="89">
        <f t="shared" si="4"/>
        <v>-32.618025751073</v>
      </c>
    </row>
    <row r="29" s="60" customFormat="true" ht="20.45" customHeight="true" spans="1:7">
      <c r="A29" s="70" t="s">
        <v>72</v>
      </c>
      <c r="B29" s="82">
        <f t="shared" ref="B29:F29" si="5">SUM(B30:B34)</f>
        <v>802029</v>
      </c>
      <c r="C29" s="82">
        <f t="shared" si="5"/>
        <v>1057901</v>
      </c>
      <c r="D29" s="82">
        <f t="shared" si="5"/>
        <v>1324997</v>
      </c>
      <c r="E29" s="88"/>
      <c r="F29" s="82">
        <f>SUM(F30:F34)</f>
        <v>959391</v>
      </c>
      <c r="G29" s="89"/>
    </row>
    <row r="30" s="60" customFormat="true" ht="20.45" customHeight="true" spans="1:7">
      <c r="A30" s="70" t="s">
        <v>73</v>
      </c>
      <c r="B30" s="82">
        <v>375240</v>
      </c>
      <c r="C30" s="82">
        <v>361304</v>
      </c>
      <c r="D30" s="82">
        <v>408095</v>
      </c>
      <c r="E30" s="88"/>
      <c r="F30" s="82">
        <v>359613</v>
      </c>
      <c r="G30" s="89"/>
    </row>
    <row r="31" s="60" customFormat="true" ht="20.45" customHeight="true" spans="1:7">
      <c r="A31" s="70" t="s">
        <v>74</v>
      </c>
      <c r="B31" s="82">
        <v>105950</v>
      </c>
      <c r="C31" s="82">
        <v>108022</v>
      </c>
      <c r="D31" s="82">
        <v>222801</v>
      </c>
      <c r="E31" s="88"/>
      <c r="F31" s="82">
        <v>162836</v>
      </c>
      <c r="G31" s="89"/>
    </row>
    <row r="32" s="60" customFormat="true" ht="20.45" customHeight="true" spans="1:7">
      <c r="A32" s="70" t="s">
        <v>75</v>
      </c>
      <c r="B32" s="82">
        <v>314919</v>
      </c>
      <c r="C32" s="82">
        <v>583060</v>
      </c>
      <c r="D32" s="82">
        <v>687946</v>
      </c>
      <c r="E32" s="88"/>
      <c r="F32" s="82">
        <v>421012</v>
      </c>
      <c r="G32" s="89"/>
    </row>
    <row r="33" s="60" customFormat="true" ht="20.45" hidden="true" customHeight="true" spans="1:7">
      <c r="A33" s="70" t="s">
        <v>76</v>
      </c>
      <c r="B33" s="82">
        <v>0</v>
      </c>
      <c r="C33" s="82"/>
      <c r="D33" s="82"/>
      <c r="E33" s="88"/>
      <c r="F33" s="82">
        <v>9100</v>
      </c>
      <c r="G33" s="89"/>
    </row>
    <row r="34" s="60" customFormat="true" ht="20.45" customHeight="true" spans="1:7">
      <c r="A34" s="70" t="s">
        <v>77</v>
      </c>
      <c r="B34" s="82">
        <v>5920</v>
      </c>
      <c r="C34" s="82">
        <v>5515</v>
      </c>
      <c r="D34" s="82">
        <v>6155</v>
      </c>
      <c r="E34" s="88"/>
      <c r="F34" s="82">
        <v>6830</v>
      </c>
      <c r="G34" s="89"/>
    </row>
    <row r="35" s="60" customFormat="true" ht="20.45" customHeight="true" spans="1:7">
      <c r="A35" s="70" t="s">
        <v>78</v>
      </c>
      <c r="B35" s="82">
        <v>52431</v>
      </c>
      <c r="C35" s="82">
        <v>31000</v>
      </c>
      <c r="D35" s="82"/>
      <c r="E35" s="88"/>
      <c r="F35" s="82"/>
      <c r="G35" s="89"/>
    </row>
    <row r="36" s="60" customFormat="true" ht="20.45" customHeight="true" spans="1:7">
      <c r="A36" s="70" t="s">
        <v>79</v>
      </c>
      <c r="B36" s="82">
        <v>10650</v>
      </c>
      <c r="C36" s="82">
        <v>11550</v>
      </c>
      <c r="D36" s="82">
        <v>11269</v>
      </c>
      <c r="E36" s="88"/>
      <c r="F36" s="82">
        <v>83147</v>
      </c>
      <c r="G36" s="89"/>
    </row>
    <row r="37" s="61" customFormat="true" ht="20.45" customHeight="true" spans="1:7">
      <c r="A37" s="24" t="s">
        <v>80</v>
      </c>
      <c r="B37" s="82">
        <f t="shared" ref="B37:F37" si="6">B4+B29+B35+B36</f>
        <v>5511789</v>
      </c>
      <c r="C37" s="82">
        <f t="shared" si="6"/>
        <v>6204703.95858546</v>
      </c>
      <c r="D37" s="82">
        <f t="shared" si="6"/>
        <v>6516881</v>
      </c>
      <c r="E37" s="88"/>
      <c r="F37" s="82">
        <f>F4+F29+F35+F36</f>
        <v>5639043</v>
      </c>
      <c r="G37" s="89"/>
    </row>
  </sheetData>
  <mergeCells count="1">
    <mergeCell ref="A1:G1"/>
  </mergeCells>
  <conditionalFormatting sqref="D25 D11:D19 D22:D23 D5:D6 D8:D9">
    <cfRule type="containsErrors" dxfId="0" priority="3" stopIfTrue="1">
      <formula>ISERROR(D5)</formula>
    </cfRule>
  </conditionalFormatting>
  <conditionalFormatting sqref="F25 F11:F19 F22:F23 F5:F6 F8:F9">
    <cfRule type="containsErrors" dxfId="0" priority="1" stopIfTrue="1">
      <formula>ISERROR(F5)</formula>
    </cfRule>
  </conditionalFormatting>
  <printOptions horizontalCentered="true"/>
  <pageMargins left="0.554166666666667" right="0.554166666666667" top="0.2125" bottom="0.2125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4"/>
  <sheetViews>
    <sheetView topLeftCell="A19" workbookViewId="0">
      <selection activeCell="H26" sqref="H26"/>
    </sheetView>
  </sheetViews>
  <sheetFormatPr defaultColWidth="8" defaultRowHeight="30" customHeight="true"/>
  <cols>
    <col min="1" max="1" width="35.375" style="60" customWidth="true"/>
    <col min="2" max="4" width="11.25" style="60" customWidth="true"/>
    <col min="5" max="5" width="9.625" style="60" customWidth="true"/>
    <col min="6" max="6" width="11.75" style="60" hidden="true" customWidth="true"/>
    <col min="7" max="7" width="9.875" style="63" customWidth="true"/>
    <col min="8" max="243" width="8" style="60"/>
    <col min="244" max="16373" width="8" style="19"/>
    <col min="16374" max="16374" width="8" style="75"/>
    <col min="16375" max="16384" width="8" style="64"/>
  </cols>
  <sheetData>
    <row r="1" s="59" customFormat="true" ht="24.95" customHeight="true" spans="1:7">
      <c r="A1" s="21" t="s">
        <v>81</v>
      </c>
      <c r="B1" s="21"/>
      <c r="C1" s="21"/>
      <c r="D1" s="21"/>
      <c r="E1" s="21"/>
      <c r="F1" s="21"/>
      <c r="G1" s="21"/>
    </row>
    <row r="2" s="20" customFormat="true" ht="15" customHeight="true" spans="1:7">
      <c r="A2" s="22"/>
      <c r="B2" s="22"/>
      <c r="G2" s="71" t="s">
        <v>2</v>
      </c>
    </row>
    <row r="3" s="60" customFormat="true" ht="42" customHeight="true" spans="1:7">
      <c r="A3" s="25" t="s">
        <v>3</v>
      </c>
      <c r="B3" s="25" t="s">
        <v>4</v>
      </c>
      <c r="C3" s="76" t="s">
        <v>82</v>
      </c>
      <c r="D3" s="25" t="s">
        <v>83</v>
      </c>
      <c r="E3" s="25" t="s">
        <v>84</v>
      </c>
      <c r="F3" s="25" t="s">
        <v>85</v>
      </c>
      <c r="G3" s="25" t="s">
        <v>46</v>
      </c>
    </row>
    <row r="4" s="60" customFormat="true" ht="20.1" customHeight="true" spans="1:7">
      <c r="A4" s="77" t="s">
        <v>10</v>
      </c>
      <c r="B4" s="29">
        <f t="shared" ref="B4:F4" si="0">B5+B15</f>
        <v>568425</v>
      </c>
      <c r="C4" s="29">
        <f t="shared" si="0"/>
        <v>610815</v>
      </c>
      <c r="D4" s="29">
        <f t="shared" si="0"/>
        <v>630211</v>
      </c>
      <c r="E4" s="80">
        <f t="shared" ref="E4:E33" si="1">D4/C4*100</f>
        <v>103.175429549045</v>
      </c>
      <c r="F4" s="29">
        <f>F5+F15</f>
        <v>531143</v>
      </c>
      <c r="G4" s="74">
        <f>(D4-F4)/F4*100</f>
        <v>18.6518508198357</v>
      </c>
    </row>
    <row r="5" s="60" customFormat="true" ht="20.1" customHeight="true" spans="1:7">
      <c r="A5" s="70" t="s">
        <v>11</v>
      </c>
      <c r="B5" s="29">
        <f t="shared" ref="B5:F5" si="2">B6+B7+B8+B9+B10+B11+B12+B13+B14</f>
        <v>462390</v>
      </c>
      <c r="C5" s="29">
        <f t="shared" si="2"/>
        <v>505144</v>
      </c>
      <c r="D5" s="29">
        <f t="shared" si="2"/>
        <v>536737</v>
      </c>
      <c r="E5" s="80">
        <f t="shared" si="1"/>
        <v>106.25425621209</v>
      </c>
      <c r="F5" s="29">
        <f>F6+F7+F8+F9+F10+F11+F12+F13+F14</f>
        <v>430131</v>
      </c>
      <c r="G5" s="74">
        <f t="shared" ref="G5:G33" si="3">(D5-F5)/F5*100</f>
        <v>24.7845423835994</v>
      </c>
    </row>
    <row r="6" s="60" customFormat="true" ht="20.1" customHeight="true" spans="1:7">
      <c r="A6" s="70" t="s">
        <v>12</v>
      </c>
      <c r="B6" s="29">
        <f>180184-7500+2029</f>
        <v>174713</v>
      </c>
      <c r="C6" s="29">
        <v>175450</v>
      </c>
      <c r="D6" s="29">
        <v>196378</v>
      </c>
      <c r="E6" s="80">
        <f t="shared" si="1"/>
        <v>111.928184667997</v>
      </c>
      <c r="F6" s="29">
        <v>159564</v>
      </c>
      <c r="G6" s="74">
        <f t="shared" si="3"/>
        <v>23.0716201649495</v>
      </c>
    </row>
    <row r="7" s="60" customFormat="true" ht="20.1" customHeight="true" spans="1:7">
      <c r="A7" s="70" t="s">
        <v>13</v>
      </c>
      <c r="B7" s="29">
        <f>80939-3000</f>
        <v>77939</v>
      </c>
      <c r="C7" s="29">
        <v>106944</v>
      </c>
      <c r="D7" s="29">
        <v>128420</v>
      </c>
      <c r="E7" s="80">
        <f t="shared" si="1"/>
        <v>120.081538001197</v>
      </c>
      <c r="F7" s="29">
        <v>71410</v>
      </c>
      <c r="G7" s="74">
        <f t="shared" si="3"/>
        <v>79.8347570368296</v>
      </c>
    </row>
    <row r="8" s="60" customFormat="true" ht="20.1" customHeight="true" spans="1:7">
      <c r="A8" s="70" t="s">
        <v>14</v>
      </c>
      <c r="B8" s="29">
        <f>20344-1300+600</f>
        <v>19644</v>
      </c>
      <c r="C8" s="29">
        <v>18900</v>
      </c>
      <c r="D8" s="29">
        <v>18117</v>
      </c>
      <c r="E8" s="80">
        <f t="shared" si="1"/>
        <v>95.8571428571428</v>
      </c>
      <c r="F8" s="29">
        <v>18819</v>
      </c>
      <c r="G8" s="74">
        <f t="shared" si="3"/>
        <v>-3.73027259684362</v>
      </c>
    </row>
    <row r="9" s="60" customFormat="true" ht="20.1" customHeight="true" spans="1:7">
      <c r="A9" s="70" t="s">
        <v>15</v>
      </c>
      <c r="B9" s="29">
        <f>27483-1000</f>
        <v>26483</v>
      </c>
      <c r="C9" s="29">
        <v>26250</v>
      </c>
      <c r="D9" s="29">
        <v>32591</v>
      </c>
      <c r="E9" s="80">
        <f t="shared" si="1"/>
        <v>124.15619047619</v>
      </c>
      <c r="F9" s="29">
        <v>24915</v>
      </c>
      <c r="G9" s="74">
        <f t="shared" si="3"/>
        <v>30.8087497491471</v>
      </c>
    </row>
    <row r="10" s="60" customFormat="true" ht="20.1" customHeight="true" spans="1:7">
      <c r="A10" s="70" t="s">
        <v>16</v>
      </c>
      <c r="B10" s="29">
        <f>18453-1000</f>
        <v>17453</v>
      </c>
      <c r="C10" s="29">
        <v>11850</v>
      </c>
      <c r="D10" s="29">
        <v>10921</v>
      </c>
      <c r="E10" s="80">
        <f t="shared" si="1"/>
        <v>92.1603375527426</v>
      </c>
      <c r="F10" s="29">
        <v>13512</v>
      </c>
      <c r="G10" s="74">
        <f t="shared" si="3"/>
        <v>-19.1755476613381</v>
      </c>
    </row>
    <row r="11" s="60" customFormat="true" ht="20.1" customHeight="true" spans="1:7">
      <c r="A11" s="70" t="s">
        <v>17</v>
      </c>
      <c r="B11" s="29">
        <f>2781+100</f>
        <v>2881</v>
      </c>
      <c r="C11" s="29">
        <v>7200</v>
      </c>
      <c r="D11" s="29">
        <v>6539</v>
      </c>
      <c r="E11" s="80">
        <f t="shared" si="1"/>
        <v>90.8194444444444</v>
      </c>
      <c r="F11" s="29">
        <v>3108</v>
      </c>
      <c r="G11" s="74">
        <f t="shared" si="3"/>
        <v>110.392535392535</v>
      </c>
    </row>
    <row r="12" s="60" customFormat="true" ht="20.1" customHeight="true" spans="1:7">
      <c r="A12" s="70" t="s">
        <v>18</v>
      </c>
      <c r="B12" s="29">
        <f>75223+4000+3000</f>
        <v>82223</v>
      </c>
      <c r="C12" s="29">
        <v>86850</v>
      </c>
      <c r="D12" s="29">
        <v>71524</v>
      </c>
      <c r="E12" s="80">
        <f t="shared" si="1"/>
        <v>82.3534830166954</v>
      </c>
      <c r="F12" s="29">
        <v>86527</v>
      </c>
      <c r="G12" s="74">
        <f t="shared" si="3"/>
        <v>-17.3390964669987</v>
      </c>
    </row>
    <row r="13" s="60" customFormat="true" ht="20.1" customHeight="true" spans="1:7">
      <c r="A13" s="70" t="s">
        <v>19</v>
      </c>
      <c r="B13" s="29">
        <f>1295-130</f>
        <v>1165</v>
      </c>
      <c r="C13" s="29">
        <v>1100</v>
      </c>
      <c r="D13" s="29">
        <v>535</v>
      </c>
      <c r="E13" s="80">
        <f t="shared" si="1"/>
        <v>48.6363636363636</v>
      </c>
      <c r="F13" s="29">
        <v>1071</v>
      </c>
      <c r="G13" s="74">
        <f t="shared" si="3"/>
        <v>-50.046685340803</v>
      </c>
    </row>
    <row r="14" s="60" customFormat="true" ht="20.1" customHeight="true" spans="1:7">
      <c r="A14" s="70" t="s">
        <v>86</v>
      </c>
      <c r="B14" s="29">
        <f>58296-7+1600</f>
        <v>59889</v>
      </c>
      <c r="C14" s="29">
        <v>70600</v>
      </c>
      <c r="D14" s="29">
        <v>71712</v>
      </c>
      <c r="E14" s="80">
        <f t="shared" si="1"/>
        <v>101.57507082153</v>
      </c>
      <c r="F14" s="29">
        <v>51205</v>
      </c>
      <c r="G14" s="74">
        <f t="shared" si="3"/>
        <v>40.048823357094</v>
      </c>
    </row>
    <row r="15" s="60" customFormat="true" ht="20.1" customHeight="true" spans="1:7">
      <c r="A15" s="70" t="s">
        <v>21</v>
      </c>
      <c r="B15" s="29">
        <f t="shared" ref="B15:F15" si="4">B16+B19+B20+B22+B23+B21</f>
        <v>106035</v>
      </c>
      <c r="C15" s="29">
        <f t="shared" si="4"/>
        <v>105671</v>
      </c>
      <c r="D15" s="29">
        <f t="shared" si="4"/>
        <v>93474</v>
      </c>
      <c r="E15" s="80">
        <f t="shared" si="1"/>
        <v>88.4575711406157</v>
      </c>
      <c r="F15" s="29">
        <f>F16+F19+F20+F21+F22+F23</f>
        <v>101012</v>
      </c>
      <c r="G15" s="74">
        <f t="shared" si="3"/>
        <v>-7.46247970538154</v>
      </c>
    </row>
    <row r="16" s="60" customFormat="true" ht="20.1" customHeight="true" spans="1:7">
      <c r="A16" s="70" t="s">
        <v>22</v>
      </c>
      <c r="B16" s="29">
        <f t="shared" ref="B16:F16" si="5">B17+B18</f>
        <v>44552</v>
      </c>
      <c r="C16" s="29">
        <f t="shared" si="5"/>
        <v>17191</v>
      </c>
      <c r="D16" s="29">
        <v>18261</v>
      </c>
      <c r="E16" s="80">
        <f t="shared" si="1"/>
        <v>106.224187074632</v>
      </c>
      <c r="F16" s="29">
        <f t="shared" si="5"/>
        <v>53846</v>
      </c>
      <c r="G16" s="74">
        <f t="shared" si="3"/>
        <v>-66.0866173903354</v>
      </c>
    </row>
    <row r="17" s="60" customFormat="true" ht="20.1" customHeight="true" spans="1:7">
      <c r="A17" s="70" t="s">
        <v>87</v>
      </c>
      <c r="B17" s="29">
        <v>9674</v>
      </c>
      <c r="C17" s="29">
        <v>9674</v>
      </c>
      <c r="D17" s="29">
        <v>9550</v>
      </c>
      <c r="E17" s="80">
        <f t="shared" si="1"/>
        <v>98.718213768865</v>
      </c>
      <c r="F17" s="29">
        <v>8640</v>
      </c>
      <c r="G17" s="74">
        <f t="shared" si="3"/>
        <v>10.5324074074074</v>
      </c>
    </row>
    <row r="18" s="60" customFormat="true" ht="20.1" customHeight="true" spans="1:7">
      <c r="A18" s="70" t="s">
        <v>24</v>
      </c>
      <c r="B18" s="29">
        <v>34878</v>
      </c>
      <c r="C18" s="29">
        <v>7517</v>
      </c>
      <c r="D18" s="29">
        <f>D16-D17</f>
        <v>8711</v>
      </c>
      <c r="E18" s="80">
        <f t="shared" si="1"/>
        <v>115.88399627511</v>
      </c>
      <c r="F18" s="29">
        <v>45206</v>
      </c>
      <c r="G18" s="74">
        <f t="shared" si="3"/>
        <v>-80.7304340131841</v>
      </c>
    </row>
    <row r="19" s="60" customFormat="true" ht="20.1" customHeight="true" spans="1:7">
      <c r="A19" s="70" t="s">
        <v>25</v>
      </c>
      <c r="B19" s="29">
        <v>14000</v>
      </c>
      <c r="C19" s="29">
        <v>14941</v>
      </c>
      <c r="D19" s="29">
        <v>14441</v>
      </c>
      <c r="E19" s="80">
        <f t="shared" si="1"/>
        <v>96.6535037815407</v>
      </c>
      <c r="F19" s="29">
        <v>10256</v>
      </c>
      <c r="G19" s="74">
        <f t="shared" si="3"/>
        <v>40.8053822152886</v>
      </c>
    </row>
    <row r="20" s="60" customFormat="true" ht="20.1" customHeight="true" spans="1:7">
      <c r="A20" s="70" t="s">
        <v>26</v>
      </c>
      <c r="B20" s="29">
        <f>36625-2000</f>
        <v>34625</v>
      </c>
      <c r="C20" s="29">
        <v>38054</v>
      </c>
      <c r="D20" s="29">
        <v>36513</v>
      </c>
      <c r="E20" s="80">
        <f t="shared" si="1"/>
        <v>95.950491406948</v>
      </c>
      <c r="F20" s="29">
        <v>25490</v>
      </c>
      <c r="G20" s="74">
        <f t="shared" si="3"/>
        <v>43.2444095723813</v>
      </c>
    </row>
    <row r="21" s="60" customFormat="true" ht="20.1" customHeight="true" spans="1:7">
      <c r="A21" s="77" t="s">
        <v>27</v>
      </c>
      <c r="B21" s="29">
        <v>12708</v>
      </c>
      <c r="C21" s="29">
        <v>32754</v>
      </c>
      <c r="D21" s="29">
        <v>21508</v>
      </c>
      <c r="E21" s="80">
        <f t="shared" si="1"/>
        <v>65.6652622580448</v>
      </c>
      <c r="F21" s="29">
        <v>11525</v>
      </c>
      <c r="G21" s="74">
        <f t="shared" si="3"/>
        <v>86.6203904555314</v>
      </c>
    </row>
    <row r="22" s="60" customFormat="true" ht="20.1" customHeight="true" spans="1:7">
      <c r="A22" s="78" t="s">
        <v>28</v>
      </c>
      <c r="B22" s="29">
        <v>4150</v>
      </c>
      <c r="C22" s="29">
        <v>6731</v>
      </c>
      <c r="D22" s="29">
        <v>6741</v>
      </c>
      <c r="E22" s="80">
        <f t="shared" si="1"/>
        <v>100.148566334869</v>
      </c>
      <c r="F22" s="29">
        <v>3895</v>
      </c>
      <c r="G22" s="74">
        <f t="shared" si="3"/>
        <v>73.0680359435173</v>
      </c>
    </row>
    <row r="23" s="60" customFormat="true" ht="20.1" customHeight="true" spans="1:7">
      <c r="A23" s="77" t="s">
        <v>29</v>
      </c>
      <c r="B23" s="29">
        <v>-4000</v>
      </c>
      <c r="C23" s="29">
        <v>-4000</v>
      </c>
      <c r="D23" s="29">
        <v>-3990</v>
      </c>
      <c r="E23" s="80">
        <f t="shared" si="1"/>
        <v>99.75</v>
      </c>
      <c r="F23" s="29">
        <v>-4000</v>
      </c>
      <c r="G23" s="74">
        <f t="shared" si="3"/>
        <v>-0.25</v>
      </c>
    </row>
    <row r="24" s="60" customFormat="true" ht="20.1" customHeight="true" spans="1:7">
      <c r="A24" s="77" t="s">
        <v>30</v>
      </c>
      <c r="B24" s="29">
        <f>SUM(B25:B28)</f>
        <v>1680403</v>
      </c>
      <c r="C24" s="29">
        <f>SUM(C25:C28)</f>
        <v>1322963</v>
      </c>
      <c r="D24" s="29">
        <f>SUM(D25:D28)</f>
        <v>1286340</v>
      </c>
      <c r="E24" s="80"/>
      <c r="F24" s="29">
        <f>SUM(F25:F28)</f>
        <v>951989</v>
      </c>
      <c r="G24" s="74"/>
    </row>
    <row r="25" s="60" customFormat="true" ht="20.1" customHeight="true" spans="1:7">
      <c r="A25" s="77" t="s">
        <v>31</v>
      </c>
      <c r="B25" s="29">
        <v>48936</v>
      </c>
      <c r="C25" s="29">
        <v>40664</v>
      </c>
      <c r="D25" s="29">
        <v>40664</v>
      </c>
      <c r="E25" s="80"/>
      <c r="F25" s="29">
        <v>40664</v>
      </c>
      <c r="G25" s="74"/>
    </row>
    <row r="26" s="60" customFormat="true" ht="20.1" customHeight="true" spans="1:7">
      <c r="A26" s="77" t="s">
        <v>32</v>
      </c>
      <c r="B26" s="29">
        <f>895000+59881</f>
        <v>954881</v>
      </c>
      <c r="C26" s="29">
        <v>432078</v>
      </c>
      <c r="D26" s="29">
        <v>464708</v>
      </c>
      <c r="E26" s="80"/>
      <c r="F26" s="29">
        <v>296700</v>
      </c>
      <c r="G26" s="74"/>
    </row>
    <row r="27" s="60" customFormat="true" ht="20.1" customHeight="true" spans="1:7">
      <c r="A27" s="77" t="s">
        <v>33</v>
      </c>
      <c r="B27" s="29">
        <v>15890</v>
      </c>
      <c r="C27" s="29">
        <v>15890</v>
      </c>
      <c r="D27" s="29">
        <v>15890</v>
      </c>
      <c r="E27" s="80"/>
      <c r="F27" s="29">
        <v>15468</v>
      </c>
      <c r="G27" s="74"/>
    </row>
    <row r="28" s="19" customFormat="true" ht="20.1" customHeight="true" spans="1:243">
      <c r="A28" s="77" t="s">
        <v>34</v>
      </c>
      <c r="B28" s="29">
        <f t="shared" ref="B28:F28" si="6">SUM(B29:B32)</f>
        <v>660696</v>
      </c>
      <c r="C28" s="29">
        <f>C29+C30+C31+C32</f>
        <v>834331</v>
      </c>
      <c r="D28" s="29">
        <f t="shared" si="6"/>
        <v>765078</v>
      </c>
      <c r="E28" s="80"/>
      <c r="F28" s="29">
        <f t="shared" si="6"/>
        <v>599157</v>
      </c>
      <c r="G28" s="74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60"/>
      <c r="FI28" s="60"/>
      <c r="FJ28" s="60"/>
      <c r="FK28" s="60"/>
      <c r="FL28" s="60"/>
      <c r="FM28" s="60"/>
      <c r="FN28" s="60"/>
      <c r="FO28" s="60"/>
      <c r="FP28" s="60"/>
      <c r="FQ28" s="60"/>
      <c r="FR28" s="60"/>
      <c r="FS28" s="60"/>
      <c r="FT28" s="60"/>
      <c r="FU28" s="60"/>
      <c r="FV28" s="60"/>
      <c r="FW28" s="60"/>
      <c r="FX28" s="60"/>
      <c r="FY28" s="60"/>
      <c r="FZ28" s="60"/>
      <c r="GA28" s="60"/>
      <c r="GB28" s="60"/>
      <c r="GC28" s="60"/>
      <c r="GD28" s="60"/>
      <c r="GE28" s="60"/>
      <c r="GF28" s="60"/>
      <c r="GG28" s="60"/>
      <c r="GH28" s="60"/>
      <c r="GI28" s="60"/>
      <c r="GJ28" s="60"/>
      <c r="GK28" s="60"/>
      <c r="GL28" s="60"/>
      <c r="GM28" s="60"/>
      <c r="GN28" s="60"/>
      <c r="GO28" s="60"/>
      <c r="GP28" s="60"/>
      <c r="GQ28" s="60"/>
      <c r="GR28" s="60"/>
      <c r="GS28" s="60"/>
      <c r="GT28" s="60"/>
      <c r="GU28" s="60"/>
      <c r="GV28" s="60"/>
      <c r="GW28" s="60"/>
      <c r="GX28" s="60"/>
      <c r="GY28" s="60"/>
      <c r="GZ28" s="60"/>
      <c r="HA28" s="60"/>
      <c r="HB28" s="60"/>
      <c r="HC28" s="60"/>
      <c r="HD28" s="60"/>
      <c r="HE28" s="60"/>
      <c r="HF28" s="60"/>
      <c r="HG28" s="60"/>
      <c r="HH28" s="60"/>
      <c r="HI28" s="60"/>
      <c r="HJ28" s="60"/>
      <c r="HK28" s="60"/>
      <c r="HL28" s="60"/>
      <c r="HM28" s="60"/>
      <c r="HN28" s="60"/>
      <c r="HO28" s="60"/>
      <c r="HP28" s="60"/>
      <c r="HQ28" s="60"/>
      <c r="HR28" s="60"/>
      <c r="HS28" s="60"/>
      <c r="HT28" s="60"/>
      <c r="HU28" s="60"/>
      <c r="HV28" s="60"/>
      <c r="HW28" s="60"/>
      <c r="HX28" s="60"/>
      <c r="HY28" s="60"/>
      <c r="HZ28" s="60"/>
      <c r="IA28" s="60"/>
      <c r="IB28" s="60"/>
      <c r="IC28" s="60"/>
      <c r="ID28" s="60"/>
      <c r="IE28" s="60"/>
      <c r="IF28" s="60"/>
      <c r="IG28" s="60"/>
      <c r="IH28" s="60"/>
      <c r="II28" s="60"/>
    </row>
    <row r="29" s="19" customFormat="true" ht="20.1" customHeight="true" spans="1:243">
      <c r="A29" s="79" t="s">
        <v>35</v>
      </c>
      <c r="B29" s="29">
        <f>246698+55521</f>
        <v>302219</v>
      </c>
      <c r="C29" s="29">
        <v>330909</v>
      </c>
      <c r="D29" s="29">
        <v>330909</v>
      </c>
      <c r="E29" s="80"/>
      <c r="F29" s="29">
        <v>157847</v>
      </c>
      <c r="G29" s="74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60"/>
      <c r="FI29" s="60"/>
      <c r="FJ29" s="60"/>
      <c r="FK29" s="60"/>
      <c r="FL29" s="60"/>
      <c r="FM29" s="60"/>
      <c r="FN29" s="60"/>
      <c r="FO29" s="60"/>
      <c r="FP29" s="60"/>
      <c r="FQ29" s="60"/>
      <c r="FR29" s="60"/>
      <c r="FS29" s="60"/>
      <c r="FT29" s="60"/>
      <c r="FU29" s="60"/>
      <c r="FV29" s="60"/>
      <c r="FW29" s="60"/>
      <c r="FX29" s="60"/>
      <c r="FY29" s="60"/>
      <c r="FZ29" s="60"/>
      <c r="GA29" s="60"/>
      <c r="GB29" s="60"/>
      <c r="GC29" s="60"/>
      <c r="GD29" s="60"/>
      <c r="GE29" s="60"/>
      <c r="GF29" s="60"/>
      <c r="GG29" s="60"/>
      <c r="GH29" s="60"/>
      <c r="GI29" s="60"/>
      <c r="GJ29" s="60"/>
      <c r="GK29" s="60"/>
      <c r="GL29" s="60"/>
      <c r="GM29" s="60"/>
      <c r="GN29" s="60"/>
      <c r="GO29" s="60"/>
      <c r="GP29" s="60"/>
      <c r="GQ29" s="60"/>
      <c r="GR29" s="60"/>
      <c r="GS29" s="60"/>
      <c r="GT29" s="60"/>
      <c r="GU29" s="60"/>
      <c r="GV29" s="60"/>
      <c r="GW29" s="60"/>
      <c r="GX29" s="60"/>
      <c r="GY29" s="60"/>
      <c r="GZ29" s="60"/>
      <c r="HA29" s="60"/>
      <c r="HB29" s="60"/>
      <c r="HC29" s="60"/>
      <c r="HD29" s="60"/>
      <c r="HE29" s="60"/>
      <c r="HF29" s="60"/>
      <c r="HG29" s="60"/>
      <c r="HH29" s="60"/>
      <c r="HI29" s="60"/>
      <c r="HJ29" s="60"/>
      <c r="HK29" s="60"/>
      <c r="HL29" s="60"/>
      <c r="HM29" s="60"/>
      <c r="HN29" s="60"/>
      <c r="HO29" s="60"/>
      <c r="HP29" s="60"/>
      <c r="HQ29" s="60"/>
      <c r="HR29" s="60"/>
      <c r="HS29" s="60"/>
      <c r="HT29" s="60"/>
      <c r="HU29" s="60"/>
      <c r="HV29" s="60"/>
      <c r="HW29" s="60"/>
      <c r="HX29" s="60"/>
      <c r="HY29" s="60"/>
      <c r="HZ29" s="60"/>
      <c r="IA29" s="60"/>
      <c r="IB29" s="60"/>
      <c r="IC29" s="60"/>
      <c r="ID29" s="60"/>
      <c r="IE29" s="60"/>
      <c r="IF29" s="60"/>
      <c r="IG29" s="60"/>
      <c r="IH29" s="60"/>
      <c r="II29" s="60"/>
    </row>
    <row r="30" s="19" customFormat="true" ht="20.1" customHeight="true" spans="1:243">
      <c r="A30" s="79" t="s">
        <v>36</v>
      </c>
      <c r="B30" s="29">
        <f>450000-115400</f>
        <v>334600</v>
      </c>
      <c r="C30" s="29">
        <v>450000</v>
      </c>
      <c r="D30" s="29">
        <v>388207</v>
      </c>
      <c r="E30" s="80"/>
      <c r="F30" s="29">
        <v>401466</v>
      </c>
      <c r="G30" s="74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60"/>
      <c r="FI30" s="60"/>
      <c r="FJ30" s="60"/>
      <c r="FK30" s="60"/>
      <c r="FL30" s="60"/>
      <c r="FM30" s="60"/>
      <c r="FN30" s="60"/>
      <c r="FO30" s="60"/>
      <c r="FP30" s="60"/>
      <c r="FQ30" s="60"/>
      <c r="FR30" s="60"/>
      <c r="FS30" s="60"/>
      <c r="FT30" s="60"/>
      <c r="FU30" s="60"/>
      <c r="FV30" s="60"/>
      <c r="FW30" s="60"/>
      <c r="FX30" s="60"/>
      <c r="FY30" s="60"/>
      <c r="FZ30" s="60"/>
      <c r="GA30" s="60"/>
      <c r="GB30" s="60"/>
      <c r="GC30" s="60"/>
      <c r="GD30" s="60"/>
      <c r="GE30" s="60"/>
      <c r="GF30" s="60"/>
      <c r="GG30" s="60"/>
      <c r="GH30" s="60"/>
      <c r="GI30" s="60"/>
      <c r="GJ30" s="60"/>
      <c r="GK30" s="60"/>
      <c r="GL30" s="60"/>
      <c r="GM30" s="60"/>
      <c r="GN30" s="60"/>
      <c r="GO30" s="60"/>
      <c r="GP30" s="60"/>
      <c r="GQ30" s="60"/>
      <c r="GR30" s="60"/>
      <c r="GS30" s="60"/>
      <c r="GT30" s="60"/>
      <c r="GU30" s="60"/>
      <c r="GV30" s="60"/>
      <c r="GW30" s="60"/>
      <c r="GX30" s="60"/>
      <c r="GY30" s="60"/>
      <c r="GZ30" s="60"/>
      <c r="HA30" s="60"/>
      <c r="HB30" s="60"/>
      <c r="HC30" s="60"/>
      <c r="HD30" s="60"/>
      <c r="HE30" s="60"/>
      <c r="HF30" s="60"/>
      <c r="HG30" s="60"/>
      <c r="HH30" s="60"/>
      <c r="HI30" s="60"/>
      <c r="HJ30" s="60"/>
      <c r="HK30" s="60"/>
      <c r="HL30" s="60"/>
      <c r="HM30" s="60"/>
      <c r="HN30" s="60"/>
      <c r="HO30" s="60"/>
      <c r="HP30" s="60"/>
      <c r="HQ30" s="60"/>
      <c r="HR30" s="60"/>
      <c r="HS30" s="60"/>
      <c r="HT30" s="60"/>
      <c r="HU30" s="60"/>
      <c r="HV30" s="60"/>
      <c r="HW30" s="60"/>
      <c r="HX30" s="60"/>
      <c r="HY30" s="60"/>
      <c r="HZ30" s="60"/>
      <c r="IA30" s="60"/>
      <c r="IB30" s="60"/>
      <c r="IC30" s="60"/>
      <c r="ID30" s="60"/>
      <c r="IE30" s="60"/>
      <c r="IF30" s="60"/>
      <c r="IG30" s="60"/>
      <c r="IH30" s="60"/>
      <c r="II30" s="60"/>
    </row>
    <row r="31" s="19" customFormat="true" ht="20.1" customHeight="true" spans="1:243">
      <c r="A31" s="79" t="s">
        <v>37</v>
      </c>
      <c r="B31" s="29">
        <v>495</v>
      </c>
      <c r="C31" s="29">
        <v>6422</v>
      </c>
      <c r="D31" s="29">
        <v>6422</v>
      </c>
      <c r="E31" s="80"/>
      <c r="F31" s="29">
        <v>281</v>
      </c>
      <c r="G31" s="74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</row>
    <row r="32" s="19" customFormat="true" ht="20.1" customHeight="true" spans="1:243">
      <c r="A32" s="79" t="s">
        <v>38</v>
      </c>
      <c r="B32" s="29">
        <f>31000+13382-21000-2000+2000</f>
        <v>23382</v>
      </c>
      <c r="C32" s="29">
        <v>47000</v>
      </c>
      <c r="D32" s="29">
        <v>39540</v>
      </c>
      <c r="E32" s="80"/>
      <c r="F32" s="29">
        <v>39563</v>
      </c>
      <c r="G32" s="74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60"/>
      <c r="FI32" s="60"/>
      <c r="FJ32" s="60"/>
      <c r="FK32" s="60"/>
      <c r="FL32" s="60"/>
      <c r="FM32" s="60"/>
      <c r="FN32" s="60"/>
      <c r="FO32" s="60"/>
      <c r="FP32" s="60"/>
      <c r="FQ32" s="60"/>
      <c r="FR32" s="60"/>
      <c r="FS32" s="60"/>
      <c r="FT32" s="60"/>
      <c r="FU32" s="60"/>
      <c r="FV32" s="60"/>
      <c r="FW32" s="60"/>
      <c r="FX32" s="60"/>
      <c r="FY32" s="60"/>
      <c r="FZ32" s="60"/>
      <c r="GA32" s="60"/>
      <c r="GB32" s="60"/>
      <c r="GC32" s="60"/>
      <c r="GD32" s="60"/>
      <c r="GE32" s="60"/>
      <c r="GF32" s="60"/>
      <c r="GG32" s="60"/>
      <c r="GH32" s="60"/>
      <c r="GI32" s="60"/>
      <c r="GJ32" s="60"/>
      <c r="GK32" s="60"/>
      <c r="GL32" s="60"/>
      <c r="GM32" s="60"/>
      <c r="GN32" s="60"/>
      <c r="GO32" s="60"/>
      <c r="GP32" s="60"/>
      <c r="GQ32" s="60"/>
      <c r="GR32" s="60"/>
      <c r="GS32" s="60"/>
      <c r="GT32" s="60"/>
      <c r="GU32" s="60"/>
      <c r="GV32" s="60"/>
      <c r="GW32" s="60"/>
      <c r="GX32" s="60"/>
      <c r="GY32" s="60"/>
      <c r="GZ32" s="60"/>
      <c r="HA32" s="60"/>
      <c r="HB32" s="60"/>
      <c r="HC32" s="60"/>
      <c r="HD32" s="60"/>
      <c r="HE32" s="60"/>
      <c r="HF32" s="60"/>
      <c r="HG32" s="60"/>
      <c r="HH32" s="60"/>
      <c r="HI32" s="60"/>
      <c r="HJ32" s="60"/>
      <c r="HK32" s="60"/>
      <c r="HL32" s="60"/>
      <c r="HM32" s="60"/>
      <c r="HN32" s="60"/>
      <c r="HO32" s="60"/>
      <c r="HP32" s="60"/>
      <c r="HQ32" s="60"/>
      <c r="HR32" s="60"/>
      <c r="HS32" s="60"/>
      <c r="HT32" s="60"/>
      <c r="HU32" s="60"/>
      <c r="HV32" s="60"/>
      <c r="HW32" s="60"/>
      <c r="HX32" s="60"/>
      <c r="HY32" s="60"/>
      <c r="HZ32" s="60"/>
      <c r="IA32" s="60"/>
      <c r="IB32" s="60"/>
      <c r="IC32" s="60"/>
      <c r="ID32" s="60"/>
      <c r="IE32" s="60"/>
      <c r="IF32" s="60"/>
      <c r="IG32" s="60"/>
      <c r="IH32" s="60"/>
      <c r="II32" s="60"/>
    </row>
    <row r="33" s="60" customFormat="true" ht="20.1" customHeight="true" spans="1:7">
      <c r="A33" s="77" t="s">
        <v>39</v>
      </c>
      <c r="B33" s="29">
        <v>10000</v>
      </c>
      <c r="C33" s="29">
        <v>20000</v>
      </c>
      <c r="D33" s="29">
        <v>20000</v>
      </c>
      <c r="E33" s="80"/>
      <c r="F33" s="29">
        <v>53400</v>
      </c>
      <c r="G33" s="74"/>
    </row>
    <row r="34" s="61" customFormat="true" ht="20.1" customHeight="true" spans="1:7">
      <c r="A34" s="25" t="s">
        <v>40</v>
      </c>
      <c r="B34" s="29">
        <f>B4+B24+B33</f>
        <v>2258828</v>
      </c>
      <c r="C34" s="29">
        <f>C4+C24+C33</f>
        <v>1953778</v>
      </c>
      <c r="D34" s="29">
        <f t="shared" ref="B34:F34" si="7">D4+D24+D33</f>
        <v>1936551</v>
      </c>
      <c r="E34" s="80"/>
      <c r="F34" s="29">
        <f t="shared" si="7"/>
        <v>1536532</v>
      </c>
      <c r="G34" s="74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A19" sqref="A19"/>
    </sheetView>
  </sheetViews>
  <sheetFormatPr defaultColWidth="8" defaultRowHeight="26.1" customHeight="true" outlineLevelCol="6"/>
  <cols>
    <col min="1" max="1" width="31" style="60" customWidth="true"/>
    <col min="2" max="4" width="12" style="60" customWidth="true"/>
    <col min="5" max="5" width="10" style="60" customWidth="true"/>
    <col min="6" max="6" width="11.125" style="60" hidden="true" customWidth="true"/>
    <col min="7" max="7" width="9.875" style="63" customWidth="true"/>
    <col min="8" max="247" width="8" style="60"/>
    <col min="248" max="16375" width="8" style="19"/>
    <col min="16376" max="16384" width="8" style="64"/>
  </cols>
  <sheetData>
    <row r="1" s="59" customFormat="true" ht="24.95" customHeight="true" spans="1:7">
      <c r="A1" s="21" t="s">
        <v>88</v>
      </c>
      <c r="B1" s="21"/>
      <c r="C1" s="21"/>
      <c r="D1" s="21"/>
      <c r="E1" s="21"/>
      <c r="F1" s="21"/>
      <c r="G1" s="21"/>
    </row>
    <row r="2" s="20" customFormat="true" ht="15.75" customHeight="true" spans="1:7">
      <c r="A2" s="22"/>
      <c r="B2" s="22"/>
      <c r="C2" s="65"/>
      <c r="D2" s="65"/>
      <c r="E2" s="65"/>
      <c r="F2" s="65"/>
      <c r="G2" s="71" t="s">
        <v>2</v>
      </c>
    </row>
    <row r="3" s="60" customFormat="true" ht="36" customHeight="true" spans="1:7">
      <c r="A3" s="25" t="s">
        <v>3</v>
      </c>
      <c r="B3" s="25" t="s">
        <v>4</v>
      </c>
      <c r="C3" s="25" t="s">
        <v>89</v>
      </c>
      <c r="D3" s="25" t="s">
        <v>83</v>
      </c>
      <c r="E3" s="72" t="s">
        <v>84</v>
      </c>
      <c r="F3" s="25" t="s">
        <v>90</v>
      </c>
      <c r="G3" s="25" t="s">
        <v>46</v>
      </c>
    </row>
    <row r="4" s="60" customFormat="true" ht="24" customHeight="true" spans="1:7">
      <c r="A4" s="66" t="s">
        <v>91</v>
      </c>
      <c r="B4" s="29">
        <f>B5+B6+B7+SUM(B10:B28)</f>
        <v>1120550</v>
      </c>
      <c r="C4" s="29">
        <f>C5+C6+C7+SUM(C10:C28)</f>
        <v>1141896.55858546</v>
      </c>
      <c r="D4" s="67">
        <f>D5+D6+D7+SUM(D10:D28)</f>
        <v>1093164</v>
      </c>
      <c r="E4" s="73">
        <f t="shared" ref="E4:E33" si="0">D4/C4*100</f>
        <v>95.7323140858026</v>
      </c>
      <c r="F4" s="67">
        <f>F5+F6+F7+SUM(F10:F28)</f>
        <v>921300</v>
      </c>
      <c r="G4" s="74">
        <f>(D4-F4)/F4*100</f>
        <v>18.6545099316184</v>
      </c>
    </row>
    <row r="5" s="60" customFormat="true" ht="24" customHeight="true" spans="1:7">
      <c r="A5" s="68" t="s">
        <v>92</v>
      </c>
      <c r="B5" s="29">
        <v>139779</v>
      </c>
      <c r="C5" s="29">
        <v>144442.693578159</v>
      </c>
      <c r="D5" s="67">
        <v>127377</v>
      </c>
      <c r="E5" s="73">
        <f t="shared" si="0"/>
        <v>88.1851458489144</v>
      </c>
      <c r="F5" s="67">
        <v>127530</v>
      </c>
      <c r="G5" s="74">
        <f t="shared" ref="G5:G37" si="1">(D5-F5)/F5*100</f>
        <v>-0.119971771347918</v>
      </c>
    </row>
    <row r="6" s="60" customFormat="true" ht="24" customHeight="true" spans="1:7">
      <c r="A6" s="68" t="s">
        <v>49</v>
      </c>
      <c r="B6" s="29">
        <v>89000</v>
      </c>
      <c r="C6" s="29">
        <v>81904</v>
      </c>
      <c r="D6" s="67">
        <v>73788</v>
      </c>
      <c r="E6" s="73">
        <f t="shared" si="0"/>
        <v>90.0908380543075</v>
      </c>
      <c r="F6" s="67">
        <v>96894</v>
      </c>
      <c r="G6" s="74">
        <f t="shared" si="1"/>
        <v>-23.8466778128677</v>
      </c>
    </row>
    <row r="7" s="60" customFormat="true" ht="24" customHeight="true" spans="1:7">
      <c r="A7" s="68" t="s">
        <v>50</v>
      </c>
      <c r="B7" s="29">
        <v>110000</v>
      </c>
      <c r="C7" s="29">
        <f>C8+C9</f>
        <v>103396</v>
      </c>
      <c r="D7" s="67">
        <v>103001</v>
      </c>
      <c r="E7" s="73">
        <f t="shared" si="0"/>
        <v>99.6179736160006</v>
      </c>
      <c r="F7" s="67">
        <v>100329</v>
      </c>
      <c r="G7" s="74">
        <f t="shared" si="1"/>
        <v>2.66323794715386</v>
      </c>
    </row>
    <row r="8" s="60" customFormat="true" ht="24" customHeight="true" spans="1:7">
      <c r="A8" s="68" t="s">
        <v>93</v>
      </c>
      <c r="B8" s="29">
        <f>B7-B9</f>
        <v>105314</v>
      </c>
      <c r="C8" s="29">
        <v>96439</v>
      </c>
      <c r="D8" s="67">
        <f>D7-D9</f>
        <v>95749</v>
      </c>
      <c r="E8" s="73">
        <f t="shared" si="0"/>
        <v>99.2845218220844</v>
      </c>
      <c r="F8" s="67">
        <f>F7-F9</f>
        <v>96639</v>
      </c>
      <c r="G8" s="74">
        <f t="shared" si="1"/>
        <v>-0.920953238340628</v>
      </c>
    </row>
    <row r="9" s="60" customFormat="true" ht="24" customHeight="true" spans="1:7">
      <c r="A9" s="68" t="s">
        <v>94</v>
      </c>
      <c r="B9" s="29">
        <v>4686</v>
      </c>
      <c r="C9" s="29">
        <v>6957</v>
      </c>
      <c r="D9" s="67">
        <v>7252</v>
      </c>
      <c r="E9" s="73">
        <f t="shared" si="0"/>
        <v>104.240333477073</v>
      </c>
      <c r="F9" s="67">
        <v>3690</v>
      </c>
      <c r="G9" s="74">
        <f t="shared" si="1"/>
        <v>96.5311653116531</v>
      </c>
    </row>
    <row r="10" s="60" customFormat="true" ht="24" customHeight="true" spans="1:7">
      <c r="A10" s="68" t="s">
        <v>53</v>
      </c>
      <c r="B10" s="29">
        <v>70000</v>
      </c>
      <c r="C10" s="29">
        <v>68282.7258119456</v>
      </c>
      <c r="D10" s="67">
        <v>68232</v>
      </c>
      <c r="E10" s="73">
        <f t="shared" si="0"/>
        <v>99.9257120869994</v>
      </c>
      <c r="F10" s="67">
        <v>59154</v>
      </c>
      <c r="G10" s="74">
        <f t="shared" si="1"/>
        <v>15.3463840146059</v>
      </c>
    </row>
    <row r="11" s="60" customFormat="true" ht="24" customHeight="true" spans="1:7">
      <c r="A11" s="68" t="s">
        <v>54</v>
      </c>
      <c r="B11" s="29">
        <v>28800</v>
      </c>
      <c r="C11" s="29">
        <v>32521.6894258492</v>
      </c>
      <c r="D11" s="67">
        <v>28803</v>
      </c>
      <c r="E11" s="73">
        <f t="shared" si="0"/>
        <v>88.5655096906083</v>
      </c>
      <c r="F11" s="67">
        <v>27382</v>
      </c>
      <c r="G11" s="74">
        <f t="shared" si="1"/>
        <v>5.18954057409977</v>
      </c>
    </row>
    <row r="12" s="60" customFormat="true" ht="24" customHeight="true" spans="1:7">
      <c r="A12" s="68" t="s">
        <v>55</v>
      </c>
      <c r="B12" s="29">
        <v>80900</v>
      </c>
      <c r="C12" s="29">
        <v>81251.7651052701</v>
      </c>
      <c r="D12" s="67">
        <v>80197</v>
      </c>
      <c r="E12" s="73">
        <f t="shared" si="0"/>
        <v>98.7018557641135</v>
      </c>
      <c r="F12" s="67">
        <v>98780</v>
      </c>
      <c r="G12" s="74">
        <f t="shared" si="1"/>
        <v>-18.8125126543835</v>
      </c>
    </row>
    <row r="13" s="60" customFormat="true" ht="24" customHeight="true" spans="1:7">
      <c r="A13" s="68" t="s">
        <v>56</v>
      </c>
      <c r="B13" s="29">
        <v>58750</v>
      </c>
      <c r="C13" s="29">
        <v>49893.2661144727</v>
      </c>
      <c r="D13" s="67">
        <v>44379</v>
      </c>
      <c r="E13" s="73">
        <f t="shared" si="0"/>
        <v>88.9478750462617</v>
      </c>
      <c r="F13" s="67">
        <v>37017</v>
      </c>
      <c r="G13" s="74">
        <f t="shared" si="1"/>
        <v>19.8881594942864</v>
      </c>
    </row>
    <row r="14" s="60" customFormat="true" ht="24" customHeight="true" spans="1:7">
      <c r="A14" s="68" t="s">
        <v>57</v>
      </c>
      <c r="B14" s="29">
        <v>45300</v>
      </c>
      <c r="C14" s="29">
        <v>26305.2864670973</v>
      </c>
      <c r="D14" s="67">
        <v>15176</v>
      </c>
      <c r="E14" s="73">
        <f t="shared" si="0"/>
        <v>57.6918256297348</v>
      </c>
      <c r="F14" s="67">
        <v>43262</v>
      </c>
      <c r="G14" s="74">
        <f t="shared" si="1"/>
        <v>-64.9207156395913</v>
      </c>
    </row>
    <row r="15" s="60" customFormat="true" ht="24" customHeight="true" spans="1:7">
      <c r="A15" s="68" t="s">
        <v>58</v>
      </c>
      <c r="B15" s="29">
        <v>102450</v>
      </c>
      <c r="C15" s="29">
        <v>102376.595840823</v>
      </c>
      <c r="D15" s="67">
        <v>119591</v>
      </c>
      <c r="E15" s="73">
        <f t="shared" si="0"/>
        <v>116.814784685693</v>
      </c>
      <c r="F15" s="67">
        <v>93763</v>
      </c>
      <c r="G15" s="74">
        <f t="shared" si="1"/>
        <v>27.5460469481565</v>
      </c>
    </row>
    <row r="16" s="60" customFormat="true" ht="24" customHeight="true" spans="1:7">
      <c r="A16" s="68" t="s">
        <v>59</v>
      </c>
      <c r="B16" s="29">
        <v>48900</v>
      </c>
      <c r="C16" s="29">
        <v>61029.6557903795</v>
      </c>
      <c r="D16" s="67">
        <v>56498</v>
      </c>
      <c r="E16" s="73">
        <f t="shared" si="0"/>
        <v>92.5746659854276</v>
      </c>
      <c r="F16" s="67">
        <v>45657</v>
      </c>
      <c r="G16" s="74">
        <f t="shared" si="1"/>
        <v>23.7444422541998</v>
      </c>
    </row>
    <row r="17" s="60" customFormat="true" ht="24" customHeight="true" spans="1:7">
      <c r="A17" s="68" t="s">
        <v>60</v>
      </c>
      <c r="B17" s="29">
        <v>219800</v>
      </c>
      <c r="C17" s="29">
        <v>222827.653044528</v>
      </c>
      <c r="D17" s="67">
        <v>222600</v>
      </c>
      <c r="E17" s="73">
        <f t="shared" si="0"/>
        <v>99.8978344736762</v>
      </c>
      <c r="F17" s="67">
        <v>63341</v>
      </c>
      <c r="G17" s="74">
        <f t="shared" si="1"/>
        <v>251.431142545902</v>
      </c>
    </row>
    <row r="18" s="60" customFormat="true" ht="24" customHeight="true" spans="1:7">
      <c r="A18" s="68" t="s">
        <v>61</v>
      </c>
      <c r="B18" s="29">
        <v>43900</v>
      </c>
      <c r="C18" s="29">
        <v>32834.2381618571</v>
      </c>
      <c r="D18" s="67">
        <v>23427</v>
      </c>
      <c r="E18" s="73">
        <f t="shared" si="0"/>
        <v>71.3493027750974</v>
      </c>
      <c r="F18" s="67">
        <v>45154</v>
      </c>
      <c r="G18" s="74">
        <f t="shared" si="1"/>
        <v>-48.1175532621695</v>
      </c>
    </row>
    <row r="19" s="60" customFormat="true" ht="24" customHeight="true" spans="1:7">
      <c r="A19" s="68" t="s">
        <v>62</v>
      </c>
      <c r="B19" s="29">
        <v>16300</v>
      </c>
      <c r="C19" s="29">
        <v>57464.7931901739</v>
      </c>
      <c r="D19" s="67">
        <v>56827</v>
      </c>
      <c r="E19" s="73">
        <f t="shared" si="0"/>
        <v>98.8901148777075</v>
      </c>
      <c r="F19" s="67">
        <v>16035</v>
      </c>
      <c r="G19" s="74">
        <f t="shared" si="1"/>
        <v>254.393514187714</v>
      </c>
    </row>
    <row r="20" s="60" customFormat="true" ht="24" customHeight="true" spans="1:7">
      <c r="A20" s="68" t="s">
        <v>63</v>
      </c>
      <c r="B20" s="29">
        <v>1300</v>
      </c>
      <c r="C20" s="29">
        <v>3491.12718786464</v>
      </c>
      <c r="D20" s="67">
        <v>3017</v>
      </c>
      <c r="E20" s="73">
        <f t="shared" si="0"/>
        <v>86.419080074976</v>
      </c>
      <c r="F20" s="67">
        <v>3928</v>
      </c>
      <c r="G20" s="74">
        <f t="shared" si="1"/>
        <v>-23.1924643584521</v>
      </c>
    </row>
    <row r="21" s="60" customFormat="true" ht="24" customHeight="true" spans="1:7">
      <c r="A21" s="68" t="s">
        <v>64</v>
      </c>
      <c r="B21" s="29">
        <v>121</v>
      </c>
      <c r="C21" s="29">
        <v>0</v>
      </c>
      <c r="D21" s="67">
        <v>13</v>
      </c>
      <c r="E21" s="73"/>
      <c r="F21" s="67">
        <v>121</v>
      </c>
      <c r="G21" s="74">
        <f t="shared" si="1"/>
        <v>-89.2561983471074</v>
      </c>
    </row>
    <row r="22" s="60" customFormat="true" ht="24" customHeight="true" spans="1:7">
      <c r="A22" s="68" t="s">
        <v>65</v>
      </c>
      <c r="B22" s="29">
        <v>10400</v>
      </c>
      <c r="C22" s="29">
        <v>8625.71245217908</v>
      </c>
      <c r="D22" s="67">
        <v>8640</v>
      </c>
      <c r="E22" s="73">
        <f t="shared" si="0"/>
        <v>100.165639046051</v>
      </c>
      <c r="F22" s="67">
        <v>11027</v>
      </c>
      <c r="G22" s="74">
        <f t="shared" si="1"/>
        <v>-21.6468667815362</v>
      </c>
    </row>
    <row r="23" s="60" customFormat="true" ht="24" customHeight="true" spans="1:7">
      <c r="A23" s="68" t="s">
        <v>66</v>
      </c>
      <c r="B23" s="29">
        <v>27600</v>
      </c>
      <c r="C23" s="29">
        <v>37156.217013684</v>
      </c>
      <c r="D23" s="67">
        <v>34259</v>
      </c>
      <c r="E23" s="73">
        <f t="shared" si="0"/>
        <v>92.202604983664</v>
      </c>
      <c r="F23" s="67">
        <v>25173</v>
      </c>
      <c r="G23" s="74">
        <f t="shared" si="1"/>
        <v>36.094227942637</v>
      </c>
    </row>
    <row r="24" s="60" customFormat="true" ht="24" customHeight="true" spans="1:7">
      <c r="A24" s="68" t="s">
        <v>67</v>
      </c>
      <c r="B24" s="29">
        <v>1437</v>
      </c>
      <c r="C24" s="29">
        <v>1405.6</v>
      </c>
      <c r="D24" s="67">
        <v>1425</v>
      </c>
      <c r="E24" s="73">
        <f t="shared" si="0"/>
        <v>101.380193511668</v>
      </c>
      <c r="F24" s="67">
        <v>3358</v>
      </c>
      <c r="G24" s="74">
        <f t="shared" si="1"/>
        <v>-57.564026206075</v>
      </c>
    </row>
    <row r="25" s="60" customFormat="true" ht="24" customHeight="true" spans="1:7">
      <c r="A25" s="68" t="s">
        <v>68</v>
      </c>
      <c r="B25" s="29">
        <v>11000</v>
      </c>
      <c r="C25" s="29">
        <v>11891.5394011738</v>
      </c>
      <c r="D25" s="67">
        <v>11117</v>
      </c>
      <c r="E25" s="73">
        <f t="shared" si="0"/>
        <v>93.4866346984702</v>
      </c>
      <c r="F25" s="67">
        <v>9039</v>
      </c>
      <c r="G25" s="74">
        <f t="shared" si="1"/>
        <v>22.9892687244164</v>
      </c>
    </row>
    <row r="26" s="60" customFormat="true" ht="24" customHeight="true" spans="1:7">
      <c r="A26" s="68" t="s">
        <v>69</v>
      </c>
      <c r="B26" s="29"/>
      <c r="C26" s="29"/>
      <c r="D26" s="67"/>
      <c r="E26" s="73"/>
      <c r="F26" s="67">
        <v>10</v>
      </c>
      <c r="G26" s="74">
        <f t="shared" si="1"/>
        <v>-100</v>
      </c>
    </row>
    <row r="27" s="60" customFormat="true" ht="24" customHeight="true" spans="1:7">
      <c r="A27" s="68" t="s">
        <v>70</v>
      </c>
      <c r="B27" s="29">
        <v>14779</v>
      </c>
      <c r="C27" s="29">
        <v>14779</v>
      </c>
      <c r="D27" s="67">
        <v>14779</v>
      </c>
      <c r="E27" s="73">
        <f t="shared" si="0"/>
        <v>100</v>
      </c>
      <c r="F27" s="67">
        <v>14289</v>
      </c>
      <c r="G27" s="74">
        <f t="shared" si="1"/>
        <v>3.42921128140528</v>
      </c>
    </row>
    <row r="28" s="60" customFormat="true" ht="24" customHeight="true" spans="1:7">
      <c r="A28" s="68" t="s">
        <v>71</v>
      </c>
      <c r="B28" s="29">
        <v>34</v>
      </c>
      <c r="C28" s="29">
        <v>17</v>
      </c>
      <c r="D28" s="67">
        <v>18</v>
      </c>
      <c r="E28" s="73">
        <f t="shared" si="0"/>
        <v>105.882352941176</v>
      </c>
      <c r="F28" s="67">
        <v>57</v>
      </c>
      <c r="G28" s="74">
        <f t="shared" si="1"/>
        <v>-68.4210526315789</v>
      </c>
    </row>
    <row r="29" s="60" customFormat="true" ht="24" customHeight="true" spans="1:7">
      <c r="A29" s="66" t="s">
        <v>72</v>
      </c>
      <c r="B29" s="29">
        <f t="shared" ref="B29:F29" si="2">SUM(B30:B35)</f>
        <v>1116878</v>
      </c>
      <c r="C29" s="29">
        <f t="shared" si="2"/>
        <v>790381</v>
      </c>
      <c r="D29" s="29">
        <f t="shared" si="2"/>
        <v>833387</v>
      </c>
      <c r="E29" s="73"/>
      <c r="F29" s="29">
        <f t="shared" si="2"/>
        <v>510423</v>
      </c>
      <c r="G29" s="74"/>
    </row>
    <row r="30" s="60" customFormat="true" ht="24" customHeight="true" spans="1:7">
      <c r="A30" s="69" t="s">
        <v>73</v>
      </c>
      <c r="B30" s="29">
        <v>177251</v>
      </c>
      <c r="C30" s="29">
        <v>137500</v>
      </c>
      <c r="D30" s="67">
        <v>114586</v>
      </c>
      <c r="E30" s="73"/>
      <c r="F30" s="67">
        <v>21488</v>
      </c>
      <c r="G30" s="74"/>
    </row>
    <row r="31" s="61" customFormat="true" ht="24" customHeight="true" spans="1:7">
      <c r="A31" s="69" t="s">
        <v>74</v>
      </c>
      <c r="B31" s="29">
        <v>14098</v>
      </c>
      <c r="C31" s="29">
        <v>10606</v>
      </c>
      <c r="D31" s="67">
        <v>67752</v>
      </c>
      <c r="E31" s="73"/>
      <c r="F31" s="67">
        <v>15890</v>
      </c>
      <c r="G31" s="74"/>
    </row>
    <row r="32" s="60" customFormat="true" ht="24" customHeight="true" spans="1:7">
      <c r="A32" s="69" t="s">
        <v>75</v>
      </c>
      <c r="B32" s="29">
        <v>313919</v>
      </c>
      <c r="C32" s="29">
        <v>495000</v>
      </c>
      <c r="D32" s="67">
        <v>500000</v>
      </c>
      <c r="E32" s="73"/>
      <c r="F32" s="67">
        <v>330909</v>
      </c>
      <c r="G32" s="74"/>
    </row>
    <row r="33" s="62" customFormat="true" ht="24" hidden="true" customHeight="true" spans="1:7">
      <c r="A33" s="70" t="s">
        <v>76</v>
      </c>
      <c r="B33" s="29"/>
      <c r="C33" s="29"/>
      <c r="D33" s="67"/>
      <c r="E33" s="73"/>
      <c r="F33" s="67">
        <v>9100</v>
      </c>
      <c r="G33" s="74"/>
    </row>
    <row r="34" ht="24" customHeight="true" spans="1:7">
      <c r="A34" s="69" t="s">
        <v>77</v>
      </c>
      <c r="B34" s="29">
        <v>1370</v>
      </c>
      <c r="C34" s="29">
        <v>1235</v>
      </c>
      <c r="D34" s="67">
        <v>1235</v>
      </c>
      <c r="E34" s="73"/>
      <c r="F34" s="67">
        <v>1370</v>
      </c>
      <c r="G34" s="74"/>
    </row>
    <row r="35" ht="24" customHeight="true" spans="1:7">
      <c r="A35" s="66" t="s">
        <v>95</v>
      </c>
      <c r="B35" s="29">
        <v>610240</v>
      </c>
      <c r="C35" s="29">
        <v>146040</v>
      </c>
      <c r="D35" s="67">
        <v>149814</v>
      </c>
      <c r="E35" s="73"/>
      <c r="F35" s="67">
        <v>131666</v>
      </c>
      <c r="G35" s="74"/>
    </row>
    <row r="36" s="60" customFormat="true" ht="24" customHeight="true" spans="1:7">
      <c r="A36" s="68" t="s">
        <v>78</v>
      </c>
      <c r="B36" s="29">
        <v>11400</v>
      </c>
      <c r="C36" s="29">
        <v>11500</v>
      </c>
      <c r="D36" s="67"/>
      <c r="E36" s="73"/>
      <c r="F36" s="67"/>
      <c r="G36" s="74"/>
    </row>
    <row r="37" s="60" customFormat="true" ht="24" customHeight="true" spans="1:7">
      <c r="A37" s="69" t="s">
        <v>79</v>
      </c>
      <c r="B37" s="29">
        <v>10000</v>
      </c>
      <c r="C37" s="29">
        <v>10000</v>
      </c>
      <c r="D37" s="67">
        <v>10000</v>
      </c>
      <c r="E37" s="73"/>
      <c r="F37" s="67">
        <v>35000</v>
      </c>
      <c r="G37" s="74"/>
    </row>
    <row r="38" ht="24" customHeight="true" spans="1:7">
      <c r="A38" s="24" t="s">
        <v>80</v>
      </c>
      <c r="B38" s="29">
        <f t="shared" ref="B38:F38" si="3">B4+B29+B36+B37</f>
        <v>2258828</v>
      </c>
      <c r="C38" s="29">
        <f t="shared" si="3"/>
        <v>1953777.55858546</v>
      </c>
      <c r="D38" s="29">
        <f t="shared" si="3"/>
        <v>1936551</v>
      </c>
      <c r="E38" s="73"/>
      <c r="F38" s="29">
        <f t="shared" si="3"/>
        <v>1466723</v>
      </c>
      <c r="G38" s="74"/>
    </row>
  </sheetData>
  <mergeCells count="1">
    <mergeCell ref="A1:G1"/>
  </mergeCells>
  <printOptions horizontalCentered="true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2"/>
  <sheetViews>
    <sheetView showGridLines="0" showZeros="0" workbookViewId="0">
      <selection activeCell="A8" sqref="A8"/>
    </sheetView>
  </sheetViews>
  <sheetFormatPr defaultColWidth="9.15" defaultRowHeight="15.75" outlineLevelCol="1"/>
  <cols>
    <col min="1" max="1" width="52.25" style="52" customWidth="true"/>
    <col min="2" max="2" width="20.5" style="52" customWidth="true"/>
    <col min="3" max="256" width="9.15" style="52" customWidth="true"/>
    <col min="257" max="16384" width="9.15" style="52"/>
  </cols>
  <sheetData>
    <row r="1" s="52" customFormat="true" ht="45" customHeight="true" spans="1:2">
      <c r="A1" s="53" t="s">
        <v>96</v>
      </c>
      <c r="B1" s="53"/>
    </row>
    <row r="2" s="52" customFormat="true" ht="17" customHeight="true" spans="1:2">
      <c r="A2" s="54" t="s">
        <v>2</v>
      </c>
      <c r="B2" s="54"/>
    </row>
    <row r="3" s="52" customFormat="true" ht="17" customHeight="true" spans="1:2">
      <c r="A3" s="55" t="s">
        <v>97</v>
      </c>
      <c r="B3" s="55" t="s">
        <v>98</v>
      </c>
    </row>
    <row r="4" s="52" customFormat="true" ht="17" customHeight="true" spans="1:2">
      <c r="A4" s="56" t="s">
        <v>99</v>
      </c>
      <c r="B4" s="57">
        <v>127377</v>
      </c>
    </row>
    <row r="5" s="52" customFormat="true" ht="17" customHeight="true" spans="1:2">
      <c r="A5" s="56" t="s">
        <v>100</v>
      </c>
      <c r="B5" s="57">
        <v>3471</v>
      </c>
    </row>
    <row r="6" s="52" customFormat="true" ht="17" customHeight="true" spans="1:2">
      <c r="A6" s="56" t="s">
        <v>101</v>
      </c>
      <c r="B6" s="57">
        <v>2716</v>
      </c>
    </row>
    <row r="7" s="52" customFormat="true" ht="17" customHeight="true" spans="1:2">
      <c r="A7" s="56" t="s">
        <v>102</v>
      </c>
      <c r="B7" s="57">
        <v>251</v>
      </c>
    </row>
    <row r="8" s="52" customFormat="true" ht="17" customHeight="true" spans="1:2">
      <c r="A8" s="56" t="s">
        <v>103</v>
      </c>
      <c r="B8" s="57">
        <v>0</v>
      </c>
    </row>
    <row r="9" s="52" customFormat="true" ht="17" customHeight="true" spans="1:2">
      <c r="A9" s="56" t="s">
        <v>104</v>
      </c>
      <c r="B9" s="57">
        <v>220</v>
      </c>
    </row>
    <row r="10" s="52" customFormat="true" ht="17" customHeight="true" spans="1:2">
      <c r="A10" s="56" t="s">
        <v>105</v>
      </c>
      <c r="B10" s="57">
        <v>39</v>
      </c>
    </row>
    <row r="11" s="52" customFormat="true" ht="17" customHeight="true" spans="1:2">
      <c r="A11" s="56" t="s">
        <v>106</v>
      </c>
      <c r="B11" s="57">
        <v>0</v>
      </c>
    </row>
    <row r="12" s="52" customFormat="true" ht="17" customHeight="true" spans="1:2">
      <c r="A12" s="56" t="s">
        <v>107</v>
      </c>
      <c r="B12" s="57">
        <v>182</v>
      </c>
    </row>
    <row r="13" s="52" customFormat="true" ht="17" customHeight="true" spans="1:2">
      <c r="A13" s="56" t="s">
        <v>108</v>
      </c>
      <c r="B13" s="57">
        <v>0</v>
      </c>
    </row>
    <row r="14" s="52" customFormat="true" ht="17" customHeight="true" spans="1:2">
      <c r="A14" s="56" t="s">
        <v>109</v>
      </c>
      <c r="B14" s="57">
        <v>0</v>
      </c>
    </row>
    <row r="15" s="52" customFormat="true" ht="17" customHeight="true" spans="1:2">
      <c r="A15" s="56" t="s">
        <v>110</v>
      </c>
      <c r="B15" s="57">
        <v>0</v>
      </c>
    </row>
    <row r="16" s="52" customFormat="true" ht="17" customHeight="true" spans="1:2">
      <c r="A16" s="56" t="s">
        <v>111</v>
      </c>
      <c r="B16" s="57">
        <v>63</v>
      </c>
    </row>
    <row r="17" s="52" customFormat="true" ht="17" customHeight="true" spans="1:2">
      <c r="A17" s="56" t="s">
        <v>112</v>
      </c>
      <c r="B17" s="57">
        <v>2253</v>
      </c>
    </row>
    <row r="18" s="52" customFormat="true" ht="17" customHeight="true" spans="1:2">
      <c r="A18" s="56" t="s">
        <v>101</v>
      </c>
      <c r="B18" s="57">
        <v>1774</v>
      </c>
    </row>
    <row r="19" s="52" customFormat="true" ht="17" customHeight="true" spans="1:2">
      <c r="A19" s="56" t="s">
        <v>102</v>
      </c>
      <c r="B19" s="57">
        <v>84</v>
      </c>
    </row>
    <row r="20" s="52" customFormat="true" ht="17" customHeight="true" spans="1:2">
      <c r="A20" s="56" t="s">
        <v>103</v>
      </c>
      <c r="B20" s="57">
        <v>0</v>
      </c>
    </row>
    <row r="21" s="52" customFormat="true" ht="17" customHeight="true" spans="1:2">
      <c r="A21" s="56" t="s">
        <v>113</v>
      </c>
      <c r="B21" s="57">
        <v>162</v>
      </c>
    </row>
    <row r="22" s="52" customFormat="true" ht="17" customHeight="true" spans="1:2">
      <c r="A22" s="56" t="s">
        <v>114</v>
      </c>
      <c r="B22" s="57">
        <v>108</v>
      </c>
    </row>
    <row r="23" s="52" customFormat="true" ht="17" customHeight="true" spans="1:2">
      <c r="A23" s="56" t="s">
        <v>115</v>
      </c>
      <c r="B23" s="57">
        <v>30</v>
      </c>
    </row>
    <row r="24" s="52" customFormat="true" ht="17" customHeight="true" spans="1:2">
      <c r="A24" s="56" t="s">
        <v>110</v>
      </c>
      <c r="B24" s="57">
        <v>0</v>
      </c>
    </row>
    <row r="25" s="52" customFormat="true" ht="17" customHeight="true" spans="1:2">
      <c r="A25" s="56" t="s">
        <v>116</v>
      </c>
      <c r="B25" s="57">
        <v>95</v>
      </c>
    </row>
    <row r="26" s="52" customFormat="true" ht="17" customHeight="true" spans="1:2">
      <c r="A26" s="56" t="s">
        <v>117</v>
      </c>
      <c r="B26" s="57">
        <v>41727</v>
      </c>
    </row>
    <row r="27" s="52" customFormat="true" ht="17" customHeight="true" spans="1:2">
      <c r="A27" s="56" t="s">
        <v>101</v>
      </c>
      <c r="B27" s="57">
        <v>12252</v>
      </c>
    </row>
    <row r="28" s="52" customFormat="true" ht="17" customHeight="true" spans="1:2">
      <c r="A28" s="56" t="s">
        <v>102</v>
      </c>
      <c r="B28" s="57">
        <v>7668</v>
      </c>
    </row>
    <row r="29" s="52" customFormat="true" ht="17" customHeight="true" spans="1:2">
      <c r="A29" s="56" t="s">
        <v>103</v>
      </c>
      <c r="B29" s="57">
        <v>1414</v>
      </c>
    </row>
    <row r="30" s="52" customFormat="true" ht="17" customHeight="true" spans="1:2">
      <c r="A30" s="56" t="s">
        <v>118</v>
      </c>
      <c r="B30" s="57">
        <v>272</v>
      </c>
    </row>
    <row r="31" s="52" customFormat="true" ht="17" customHeight="true" spans="1:2">
      <c r="A31" s="56" t="s">
        <v>119</v>
      </c>
      <c r="B31" s="57">
        <v>374</v>
      </c>
    </row>
    <row r="32" s="52" customFormat="true" ht="17" customHeight="true" spans="1:2">
      <c r="A32" s="56" t="s">
        <v>120</v>
      </c>
      <c r="B32" s="57">
        <v>30</v>
      </c>
    </row>
    <row r="33" s="52" customFormat="true" ht="17" customHeight="true" spans="1:2">
      <c r="A33" s="56" t="s">
        <v>121</v>
      </c>
      <c r="B33" s="57">
        <v>506</v>
      </c>
    </row>
    <row r="34" s="52" customFormat="true" ht="17" customHeight="true" spans="1:2">
      <c r="A34" s="56" t="s">
        <v>122</v>
      </c>
      <c r="B34" s="57">
        <v>82</v>
      </c>
    </row>
    <row r="35" s="52" customFormat="true" ht="17" customHeight="true" spans="1:2">
      <c r="A35" s="56" t="s">
        <v>110</v>
      </c>
      <c r="B35" s="57">
        <v>3468</v>
      </c>
    </row>
    <row r="36" s="52" customFormat="true" ht="17" customHeight="true" spans="1:2">
      <c r="A36" s="56" t="s">
        <v>123</v>
      </c>
      <c r="B36" s="57">
        <v>15661</v>
      </c>
    </row>
    <row r="37" s="52" customFormat="true" ht="17" customHeight="true" spans="1:2">
      <c r="A37" s="56" t="s">
        <v>124</v>
      </c>
      <c r="B37" s="57">
        <v>3849</v>
      </c>
    </row>
    <row r="38" s="52" customFormat="true" ht="17" customHeight="true" spans="1:2">
      <c r="A38" s="56" t="s">
        <v>101</v>
      </c>
      <c r="B38" s="57">
        <v>2606</v>
      </c>
    </row>
    <row r="39" s="52" customFormat="true" ht="17" customHeight="true" spans="1:2">
      <c r="A39" s="56" t="s">
        <v>102</v>
      </c>
      <c r="B39" s="57">
        <v>141</v>
      </c>
    </row>
    <row r="40" s="52" customFormat="true" ht="17" customHeight="true" spans="1:2">
      <c r="A40" s="56" t="s">
        <v>103</v>
      </c>
      <c r="B40" s="57">
        <v>0</v>
      </c>
    </row>
    <row r="41" s="52" customFormat="true" ht="17" customHeight="true" spans="1:2">
      <c r="A41" s="56" t="s">
        <v>125</v>
      </c>
      <c r="B41" s="57">
        <v>27</v>
      </c>
    </row>
    <row r="42" s="52" customFormat="true" ht="17" customHeight="true" spans="1:2">
      <c r="A42" s="56" t="s">
        <v>126</v>
      </c>
      <c r="B42" s="57">
        <v>0</v>
      </c>
    </row>
    <row r="43" s="52" customFormat="true" ht="17" customHeight="true" spans="1:2">
      <c r="A43" s="56" t="s">
        <v>127</v>
      </c>
      <c r="B43" s="57">
        <v>0</v>
      </c>
    </row>
    <row r="44" s="52" customFormat="true" ht="17" customHeight="true" spans="1:2">
      <c r="A44" s="56" t="s">
        <v>128</v>
      </c>
      <c r="B44" s="57">
        <v>0</v>
      </c>
    </row>
    <row r="45" s="52" customFormat="true" ht="17" customHeight="true" spans="1:2">
      <c r="A45" s="56" t="s">
        <v>129</v>
      </c>
      <c r="B45" s="57">
        <v>129</v>
      </c>
    </row>
    <row r="46" s="52" customFormat="true" ht="17" customHeight="true" spans="1:2">
      <c r="A46" s="56" t="s">
        <v>110</v>
      </c>
      <c r="B46" s="57">
        <v>0</v>
      </c>
    </row>
    <row r="47" s="52" customFormat="true" ht="17" customHeight="true" spans="1:2">
      <c r="A47" s="56" t="s">
        <v>130</v>
      </c>
      <c r="B47" s="57">
        <v>946</v>
      </c>
    </row>
    <row r="48" s="52" customFormat="true" ht="17" customHeight="true" spans="1:2">
      <c r="A48" s="56" t="s">
        <v>131</v>
      </c>
      <c r="B48" s="57">
        <v>1633</v>
      </c>
    </row>
    <row r="49" s="52" customFormat="true" ht="17" customHeight="true" spans="1:2">
      <c r="A49" s="56" t="s">
        <v>101</v>
      </c>
      <c r="B49" s="57">
        <v>855</v>
      </c>
    </row>
    <row r="50" s="52" customFormat="true" ht="17" customHeight="true" spans="1:2">
      <c r="A50" s="56" t="s">
        <v>102</v>
      </c>
      <c r="B50" s="57">
        <v>76</v>
      </c>
    </row>
    <row r="51" s="52" customFormat="true" ht="17" customHeight="true" spans="1:2">
      <c r="A51" s="56" t="s">
        <v>103</v>
      </c>
      <c r="B51" s="57">
        <v>0</v>
      </c>
    </row>
    <row r="52" s="52" customFormat="true" ht="17" customHeight="true" spans="1:2">
      <c r="A52" s="56" t="s">
        <v>132</v>
      </c>
      <c r="B52" s="57">
        <v>0</v>
      </c>
    </row>
    <row r="53" s="52" customFormat="true" ht="17" customHeight="true" spans="1:2">
      <c r="A53" s="56" t="s">
        <v>133</v>
      </c>
      <c r="B53" s="57">
        <v>648</v>
      </c>
    </row>
    <row r="54" s="52" customFormat="true" ht="17" customHeight="true" spans="1:2">
      <c r="A54" s="56" t="s">
        <v>134</v>
      </c>
      <c r="B54" s="57">
        <v>0</v>
      </c>
    </row>
    <row r="55" s="52" customFormat="true" ht="17" customHeight="true" spans="1:2">
      <c r="A55" s="56" t="s">
        <v>135</v>
      </c>
      <c r="B55" s="57">
        <v>49</v>
      </c>
    </row>
    <row r="56" s="52" customFormat="true" ht="17" customHeight="true" spans="1:2">
      <c r="A56" s="56" t="s">
        <v>136</v>
      </c>
      <c r="B56" s="57">
        <v>0</v>
      </c>
    </row>
    <row r="57" s="52" customFormat="true" ht="17" customHeight="true" spans="1:2">
      <c r="A57" s="56" t="s">
        <v>110</v>
      </c>
      <c r="B57" s="57">
        <v>0</v>
      </c>
    </row>
    <row r="58" s="52" customFormat="true" ht="17" customHeight="true" spans="1:2">
      <c r="A58" s="56" t="s">
        <v>137</v>
      </c>
      <c r="B58" s="57">
        <v>5</v>
      </c>
    </row>
    <row r="59" s="52" customFormat="true" ht="17" customHeight="true" spans="1:2">
      <c r="A59" s="56" t="s">
        <v>138</v>
      </c>
      <c r="B59" s="57">
        <v>4906</v>
      </c>
    </row>
    <row r="60" s="52" customFormat="true" ht="17" customHeight="true" spans="1:2">
      <c r="A60" s="56" t="s">
        <v>101</v>
      </c>
      <c r="B60" s="57">
        <v>4434</v>
      </c>
    </row>
    <row r="61" s="52" customFormat="true" ht="17" customHeight="true" spans="1:2">
      <c r="A61" s="56" t="s">
        <v>102</v>
      </c>
      <c r="B61" s="57">
        <v>311</v>
      </c>
    </row>
    <row r="62" s="52" customFormat="true" ht="17" customHeight="true" spans="1:2">
      <c r="A62" s="56" t="s">
        <v>103</v>
      </c>
      <c r="B62" s="57">
        <v>0</v>
      </c>
    </row>
    <row r="63" s="52" customFormat="true" ht="17" customHeight="true" spans="1:2">
      <c r="A63" s="56" t="s">
        <v>139</v>
      </c>
      <c r="B63" s="57">
        <v>0</v>
      </c>
    </row>
    <row r="64" s="52" customFormat="true" ht="17" customHeight="true" spans="1:2">
      <c r="A64" s="56" t="s">
        <v>140</v>
      </c>
      <c r="B64" s="57">
        <v>0</v>
      </c>
    </row>
    <row r="65" s="52" customFormat="true" ht="17" customHeight="true" spans="1:2">
      <c r="A65" s="56" t="s">
        <v>141</v>
      </c>
      <c r="B65" s="57">
        <v>0</v>
      </c>
    </row>
    <row r="66" s="52" customFormat="true" ht="17" customHeight="true" spans="1:2">
      <c r="A66" s="56" t="s">
        <v>142</v>
      </c>
      <c r="B66" s="57">
        <v>51</v>
      </c>
    </row>
    <row r="67" s="52" customFormat="true" ht="17" customHeight="true" spans="1:2">
      <c r="A67" s="56" t="s">
        <v>143</v>
      </c>
      <c r="B67" s="57">
        <v>30</v>
      </c>
    </row>
    <row r="68" s="52" customFormat="true" ht="17" customHeight="true" spans="1:2">
      <c r="A68" s="56" t="s">
        <v>110</v>
      </c>
      <c r="B68" s="57">
        <v>0</v>
      </c>
    </row>
    <row r="69" s="52" customFormat="true" ht="17" customHeight="true" spans="1:2">
      <c r="A69" s="56" t="s">
        <v>144</v>
      </c>
      <c r="B69" s="57">
        <v>80</v>
      </c>
    </row>
    <row r="70" s="52" customFormat="true" ht="17" customHeight="true" spans="1:2">
      <c r="A70" s="56" t="s">
        <v>145</v>
      </c>
      <c r="B70" s="57">
        <v>7651</v>
      </c>
    </row>
    <row r="71" s="52" customFormat="true" ht="17" customHeight="true" spans="1:2">
      <c r="A71" s="56" t="s">
        <v>101</v>
      </c>
      <c r="B71" s="57">
        <v>0</v>
      </c>
    </row>
    <row r="72" s="52" customFormat="true" ht="17" customHeight="true" spans="1:2">
      <c r="A72" s="56" t="s">
        <v>102</v>
      </c>
      <c r="B72" s="57">
        <v>7651</v>
      </c>
    </row>
    <row r="73" s="52" customFormat="true" ht="17" customHeight="true" spans="1:2">
      <c r="A73" s="56" t="s">
        <v>103</v>
      </c>
      <c r="B73" s="57">
        <v>0</v>
      </c>
    </row>
    <row r="74" s="52" customFormat="true" ht="17" customHeight="true" spans="1:2">
      <c r="A74" s="56" t="s">
        <v>142</v>
      </c>
      <c r="B74" s="57">
        <v>0</v>
      </c>
    </row>
    <row r="75" s="52" customFormat="true" ht="16.95" customHeight="true" spans="1:2">
      <c r="A75" s="56" t="s">
        <v>146</v>
      </c>
      <c r="B75" s="57">
        <v>0</v>
      </c>
    </row>
    <row r="76" s="52" customFormat="true" ht="17" customHeight="true" spans="1:2">
      <c r="A76" s="56" t="s">
        <v>110</v>
      </c>
      <c r="B76" s="57">
        <v>0</v>
      </c>
    </row>
    <row r="77" s="52" customFormat="true" ht="17" customHeight="true" spans="1:2">
      <c r="A77" s="56" t="s">
        <v>147</v>
      </c>
      <c r="B77" s="57">
        <v>0</v>
      </c>
    </row>
    <row r="78" s="52" customFormat="true" ht="17" customHeight="true" spans="1:2">
      <c r="A78" s="56" t="s">
        <v>148</v>
      </c>
      <c r="B78" s="57">
        <v>1794</v>
      </c>
    </row>
    <row r="79" s="52" customFormat="true" ht="17" customHeight="true" spans="1:2">
      <c r="A79" s="56" t="s">
        <v>101</v>
      </c>
      <c r="B79" s="57">
        <v>1353</v>
      </c>
    </row>
    <row r="80" s="52" customFormat="true" ht="17" customHeight="true" spans="1:2">
      <c r="A80" s="56" t="s">
        <v>102</v>
      </c>
      <c r="B80" s="57">
        <v>104</v>
      </c>
    </row>
    <row r="81" s="52" customFormat="true" ht="17" customHeight="true" spans="1:2">
      <c r="A81" s="56" t="s">
        <v>103</v>
      </c>
      <c r="B81" s="57">
        <v>0</v>
      </c>
    </row>
    <row r="82" s="52" customFormat="true" ht="17" customHeight="true" spans="1:2">
      <c r="A82" s="56" t="s">
        <v>149</v>
      </c>
      <c r="B82" s="57">
        <v>330</v>
      </c>
    </row>
    <row r="83" s="52" customFormat="true" ht="17" customHeight="true" spans="1:2">
      <c r="A83" s="56" t="s">
        <v>150</v>
      </c>
      <c r="B83" s="57">
        <v>0</v>
      </c>
    </row>
    <row r="84" s="52" customFormat="true" ht="17" customHeight="true" spans="1:2">
      <c r="A84" s="56" t="s">
        <v>142</v>
      </c>
      <c r="B84" s="57">
        <v>0</v>
      </c>
    </row>
    <row r="85" s="52" customFormat="true" ht="17" customHeight="true" spans="1:2">
      <c r="A85" s="56" t="s">
        <v>110</v>
      </c>
      <c r="B85" s="57">
        <v>0</v>
      </c>
    </row>
    <row r="86" s="52" customFormat="true" ht="17" customHeight="true" spans="1:2">
      <c r="A86" s="56" t="s">
        <v>151</v>
      </c>
      <c r="B86" s="57">
        <v>7</v>
      </c>
    </row>
    <row r="87" s="52" customFormat="true" ht="17" customHeight="true" spans="1:2">
      <c r="A87" s="56" t="s">
        <v>152</v>
      </c>
      <c r="B87" s="57">
        <v>455</v>
      </c>
    </row>
    <row r="88" s="52" customFormat="true" ht="17" customHeight="true" spans="1:2">
      <c r="A88" s="56" t="s">
        <v>101</v>
      </c>
      <c r="B88" s="57">
        <v>0</v>
      </c>
    </row>
    <row r="89" s="52" customFormat="true" ht="17" customHeight="true" spans="1:2">
      <c r="A89" s="56" t="s">
        <v>102</v>
      </c>
      <c r="B89" s="57">
        <v>455</v>
      </c>
    </row>
    <row r="90" s="52" customFormat="true" ht="17" customHeight="true" spans="1:2">
      <c r="A90" s="56" t="s">
        <v>103</v>
      </c>
      <c r="B90" s="57">
        <v>0</v>
      </c>
    </row>
    <row r="91" s="52" customFormat="true" ht="17" customHeight="true" spans="1:2">
      <c r="A91" s="56" t="s">
        <v>153</v>
      </c>
      <c r="B91" s="57">
        <v>0</v>
      </c>
    </row>
    <row r="92" s="52" customFormat="true" ht="17" customHeight="true" spans="1:2">
      <c r="A92" s="56" t="s">
        <v>154</v>
      </c>
      <c r="B92" s="57">
        <v>0</v>
      </c>
    </row>
    <row r="93" s="52" customFormat="true" ht="17" customHeight="true" spans="1:2">
      <c r="A93" s="56" t="s">
        <v>142</v>
      </c>
      <c r="B93" s="57">
        <v>0</v>
      </c>
    </row>
    <row r="94" s="52" customFormat="true" ht="17" customHeight="true" spans="1:2">
      <c r="A94" s="56" t="s">
        <v>155</v>
      </c>
      <c r="B94" s="57">
        <v>0</v>
      </c>
    </row>
    <row r="95" s="52" customFormat="true" ht="17" customHeight="true" spans="1:2">
      <c r="A95" s="56" t="s">
        <v>156</v>
      </c>
      <c r="B95" s="57">
        <v>0</v>
      </c>
    </row>
    <row r="96" s="52" customFormat="true" ht="17" customHeight="true" spans="1:2">
      <c r="A96" s="56" t="s">
        <v>157</v>
      </c>
      <c r="B96" s="57">
        <v>0</v>
      </c>
    </row>
    <row r="97" s="52" customFormat="true" ht="17" customHeight="true" spans="1:2">
      <c r="A97" s="56" t="s">
        <v>158</v>
      </c>
      <c r="B97" s="57">
        <v>0</v>
      </c>
    </row>
    <row r="98" s="52" customFormat="true" ht="17" customHeight="true" spans="1:2">
      <c r="A98" s="56" t="s">
        <v>110</v>
      </c>
      <c r="B98" s="57">
        <v>0</v>
      </c>
    </row>
    <row r="99" s="52" customFormat="true" ht="17" customHeight="true" spans="1:2">
      <c r="A99" s="56" t="s">
        <v>159</v>
      </c>
      <c r="B99" s="57">
        <v>0</v>
      </c>
    </row>
    <row r="100" s="52" customFormat="true" ht="17" customHeight="true" spans="1:2">
      <c r="A100" s="56" t="s">
        <v>160</v>
      </c>
      <c r="B100" s="57">
        <v>17706</v>
      </c>
    </row>
    <row r="101" s="52" customFormat="true" ht="17" customHeight="true" spans="1:2">
      <c r="A101" s="56" t="s">
        <v>101</v>
      </c>
      <c r="B101" s="57">
        <v>5209</v>
      </c>
    </row>
    <row r="102" s="52" customFormat="true" ht="17" customHeight="true" spans="1:2">
      <c r="A102" s="56" t="s">
        <v>102</v>
      </c>
      <c r="B102" s="57">
        <v>389</v>
      </c>
    </row>
    <row r="103" s="52" customFormat="true" ht="17" customHeight="true" spans="1:2">
      <c r="A103" s="56" t="s">
        <v>103</v>
      </c>
      <c r="B103" s="57">
        <v>19</v>
      </c>
    </row>
    <row r="104" s="52" customFormat="true" ht="17" customHeight="true" spans="1:2">
      <c r="A104" s="56" t="s">
        <v>161</v>
      </c>
      <c r="B104" s="57">
        <v>0</v>
      </c>
    </row>
    <row r="105" s="52" customFormat="true" ht="17" customHeight="true" spans="1:2">
      <c r="A105" s="56" t="s">
        <v>162</v>
      </c>
      <c r="B105" s="57">
        <v>0</v>
      </c>
    </row>
    <row r="106" s="52" customFormat="true" ht="17" customHeight="true" spans="1:2">
      <c r="A106" s="56" t="s">
        <v>163</v>
      </c>
      <c r="B106" s="57">
        <v>68</v>
      </c>
    </row>
    <row r="107" s="52" customFormat="true" ht="17" customHeight="true" spans="1:2">
      <c r="A107" s="56" t="s">
        <v>110</v>
      </c>
      <c r="B107" s="57">
        <v>0</v>
      </c>
    </row>
    <row r="108" s="52" customFormat="true" ht="17" customHeight="true" spans="1:2">
      <c r="A108" s="56" t="s">
        <v>164</v>
      </c>
      <c r="B108" s="57">
        <v>12021</v>
      </c>
    </row>
    <row r="109" s="52" customFormat="true" ht="17" customHeight="true" spans="1:2">
      <c r="A109" s="56" t="s">
        <v>165</v>
      </c>
      <c r="B109" s="57">
        <v>7584</v>
      </c>
    </row>
    <row r="110" s="52" customFormat="true" ht="17" customHeight="true" spans="1:2">
      <c r="A110" s="56" t="s">
        <v>101</v>
      </c>
      <c r="B110" s="57">
        <v>2226</v>
      </c>
    </row>
    <row r="111" s="52" customFormat="true" ht="17" customHeight="true" spans="1:2">
      <c r="A111" s="56" t="s">
        <v>102</v>
      </c>
      <c r="B111" s="57">
        <v>106</v>
      </c>
    </row>
    <row r="112" s="52" customFormat="true" ht="17" customHeight="true" spans="1:2">
      <c r="A112" s="56" t="s">
        <v>103</v>
      </c>
      <c r="B112" s="57">
        <v>0</v>
      </c>
    </row>
    <row r="113" s="52" customFormat="true" ht="17" customHeight="true" spans="1:2">
      <c r="A113" s="56" t="s">
        <v>166</v>
      </c>
      <c r="B113" s="57">
        <v>109</v>
      </c>
    </row>
    <row r="114" s="52" customFormat="true" ht="17" customHeight="true" spans="1:2">
      <c r="A114" s="56" t="s">
        <v>167</v>
      </c>
      <c r="B114" s="57">
        <v>0</v>
      </c>
    </row>
    <row r="115" s="52" customFormat="true" ht="17" customHeight="true" spans="1:2">
      <c r="A115" s="56" t="s">
        <v>168</v>
      </c>
      <c r="B115" s="57">
        <v>0</v>
      </c>
    </row>
    <row r="116" s="52" customFormat="true" ht="17" customHeight="true" spans="1:2">
      <c r="A116" s="56" t="s">
        <v>169</v>
      </c>
      <c r="B116" s="57">
        <v>2086</v>
      </c>
    </row>
    <row r="117" s="52" customFormat="true" ht="17" customHeight="true" spans="1:2">
      <c r="A117" s="56" t="s">
        <v>170</v>
      </c>
      <c r="B117" s="57">
        <v>1969</v>
      </c>
    </row>
    <row r="118" s="52" customFormat="true" ht="17" customHeight="true" spans="1:2">
      <c r="A118" s="56" t="s">
        <v>110</v>
      </c>
      <c r="B118" s="57">
        <v>125</v>
      </c>
    </row>
    <row r="119" s="52" customFormat="true" ht="17" customHeight="true" spans="1:2">
      <c r="A119" s="56" t="s">
        <v>171</v>
      </c>
      <c r="B119" s="57">
        <v>963</v>
      </c>
    </row>
    <row r="120" s="52" customFormat="true" ht="17" customHeight="true" spans="1:2">
      <c r="A120" s="56" t="s">
        <v>172</v>
      </c>
      <c r="B120" s="57">
        <v>0</v>
      </c>
    </row>
    <row r="121" s="52" customFormat="true" ht="17" customHeight="true" spans="1:2">
      <c r="A121" s="56" t="s">
        <v>101</v>
      </c>
      <c r="B121" s="57">
        <v>0</v>
      </c>
    </row>
    <row r="122" s="52" customFormat="true" ht="17" customHeight="true" spans="1:2">
      <c r="A122" s="56" t="s">
        <v>102</v>
      </c>
      <c r="B122" s="57">
        <v>0</v>
      </c>
    </row>
    <row r="123" s="52" customFormat="true" ht="17" customHeight="true" spans="1:2">
      <c r="A123" s="56" t="s">
        <v>103</v>
      </c>
      <c r="B123" s="57">
        <v>0</v>
      </c>
    </row>
    <row r="124" s="52" customFormat="true" ht="17" customHeight="true" spans="1:2">
      <c r="A124" s="56" t="s">
        <v>173</v>
      </c>
      <c r="B124" s="57">
        <v>0</v>
      </c>
    </row>
    <row r="125" s="52" customFormat="true" ht="17" customHeight="true" spans="1:2">
      <c r="A125" s="56" t="s">
        <v>174</v>
      </c>
      <c r="B125" s="57">
        <v>0</v>
      </c>
    </row>
    <row r="126" s="52" customFormat="true" ht="17" customHeight="true" spans="1:2">
      <c r="A126" s="56" t="s">
        <v>175</v>
      </c>
      <c r="B126" s="57">
        <v>0</v>
      </c>
    </row>
    <row r="127" s="52" customFormat="true" ht="17" customHeight="true" spans="1:2">
      <c r="A127" s="56" t="s">
        <v>176</v>
      </c>
      <c r="B127" s="57">
        <v>0</v>
      </c>
    </row>
    <row r="128" s="52" customFormat="true" ht="17" customHeight="true" spans="1:2">
      <c r="A128" s="56" t="s">
        <v>177</v>
      </c>
      <c r="B128" s="57">
        <v>0</v>
      </c>
    </row>
    <row r="129" s="52" customFormat="true" ht="17" customHeight="true" spans="1:2">
      <c r="A129" s="56" t="s">
        <v>178</v>
      </c>
      <c r="B129" s="57">
        <v>0</v>
      </c>
    </row>
    <row r="130" s="52" customFormat="true" ht="17" customHeight="true" spans="1:2">
      <c r="A130" s="56" t="s">
        <v>110</v>
      </c>
      <c r="B130" s="57">
        <v>0</v>
      </c>
    </row>
    <row r="131" s="52" customFormat="true" ht="17" customHeight="true" spans="1:2">
      <c r="A131" s="56" t="s">
        <v>179</v>
      </c>
      <c r="B131" s="57">
        <v>0</v>
      </c>
    </row>
    <row r="132" s="52" customFormat="true" ht="17" customHeight="true" spans="1:2">
      <c r="A132" s="56" t="s">
        <v>180</v>
      </c>
      <c r="B132" s="57">
        <v>39</v>
      </c>
    </row>
    <row r="133" s="52" customFormat="true" ht="17" customHeight="true" spans="1:2">
      <c r="A133" s="56" t="s">
        <v>101</v>
      </c>
      <c r="B133" s="57">
        <v>0</v>
      </c>
    </row>
    <row r="134" s="52" customFormat="true" ht="17" customHeight="true" spans="1:2">
      <c r="A134" s="56" t="s">
        <v>102</v>
      </c>
      <c r="B134" s="57">
        <v>19</v>
      </c>
    </row>
    <row r="135" s="52" customFormat="true" ht="17" customHeight="true" spans="1:2">
      <c r="A135" s="56" t="s">
        <v>103</v>
      </c>
      <c r="B135" s="57">
        <v>0</v>
      </c>
    </row>
    <row r="136" s="52" customFormat="true" ht="17" customHeight="true" spans="1:2">
      <c r="A136" s="56" t="s">
        <v>181</v>
      </c>
      <c r="B136" s="57">
        <v>20</v>
      </c>
    </row>
    <row r="137" s="52" customFormat="true" ht="17" customHeight="true" spans="1:2">
      <c r="A137" s="56" t="s">
        <v>110</v>
      </c>
      <c r="B137" s="57">
        <v>0</v>
      </c>
    </row>
    <row r="138" s="52" customFormat="true" ht="17" customHeight="true" spans="1:2">
      <c r="A138" s="56" t="s">
        <v>182</v>
      </c>
      <c r="B138" s="57">
        <v>0</v>
      </c>
    </row>
    <row r="139" s="52" customFormat="true" ht="17" customHeight="true" spans="1:2">
      <c r="A139" s="56" t="s">
        <v>183</v>
      </c>
      <c r="B139" s="57">
        <v>380</v>
      </c>
    </row>
    <row r="140" s="52" customFormat="true" ht="17" customHeight="true" spans="1:2">
      <c r="A140" s="56" t="s">
        <v>101</v>
      </c>
      <c r="B140" s="57">
        <v>302</v>
      </c>
    </row>
    <row r="141" s="52" customFormat="true" ht="17" customHeight="true" spans="1:2">
      <c r="A141" s="56" t="s">
        <v>102</v>
      </c>
      <c r="B141" s="57">
        <v>18</v>
      </c>
    </row>
    <row r="142" s="52" customFormat="true" ht="17" customHeight="true" spans="1:2">
      <c r="A142" s="56" t="s">
        <v>103</v>
      </c>
      <c r="B142" s="57">
        <v>0</v>
      </c>
    </row>
    <row r="143" s="52" customFormat="true" ht="17" customHeight="true" spans="1:2">
      <c r="A143" s="56" t="s">
        <v>184</v>
      </c>
      <c r="B143" s="57">
        <v>0</v>
      </c>
    </row>
    <row r="144" s="52" customFormat="true" ht="17" customHeight="true" spans="1:2">
      <c r="A144" s="56" t="s">
        <v>185</v>
      </c>
      <c r="B144" s="57">
        <v>60</v>
      </c>
    </row>
    <row r="145" s="52" customFormat="true" ht="17" customHeight="true" spans="1:2">
      <c r="A145" s="56" t="s">
        <v>110</v>
      </c>
      <c r="B145" s="57">
        <v>0</v>
      </c>
    </row>
    <row r="146" s="52" customFormat="true" ht="17" customHeight="true" spans="1:2">
      <c r="A146" s="56" t="s">
        <v>186</v>
      </c>
      <c r="B146" s="57">
        <v>0</v>
      </c>
    </row>
    <row r="147" s="52" customFormat="true" ht="17" customHeight="true" spans="1:2">
      <c r="A147" s="56" t="s">
        <v>187</v>
      </c>
      <c r="B147" s="57">
        <v>1607</v>
      </c>
    </row>
    <row r="148" s="52" customFormat="true" ht="17" customHeight="true" spans="1:2">
      <c r="A148" s="56" t="s">
        <v>101</v>
      </c>
      <c r="B148" s="57">
        <v>823</v>
      </c>
    </row>
    <row r="149" s="52" customFormat="true" ht="17" customHeight="true" spans="1:2">
      <c r="A149" s="56" t="s">
        <v>102</v>
      </c>
      <c r="B149" s="57">
        <v>127</v>
      </c>
    </row>
    <row r="150" s="52" customFormat="true" ht="17" customHeight="true" spans="1:2">
      <c r="A150" s="56" t="s">
        <v>103</v>
      </c>
      <c r="B150" s="57">
        <v>0</v>
      </c>
    </row>
    <row r="151" s="52" customFormat="true" ht="17" customHeight="true" spans="1:2">
      <c r="A151" s="56" t="s">
        <v>188</v>
      </c>
      <c r="B151" s="57">
        <v>16</v>
      </c>
    </row>
    <row r="152" s="52" customFormat="true" ht="17" customHeight="true" spans="1:2">
      <c r="A152" s="56" t="s">
        <v>189</v>
      </c>
      <c r="B152" s="57">
        <v>641</v>
      </c>
    </row>
    <row r="153" s="52" customFormat="true" ht="17" customHeight="true" spans="1:2">
      <c r="A153" s="56" t="s">
        <v>190</v>
      </c>
      <c r="B153" s="57">
        <v>1251</v>
      </c>
    </row>
    <row r="154" s="52" customFormat="true" ht="17" customHeight="true" spans="1:2">
      <c r="A154" s="56" t="s">
        <v>101</v>
      </c>
      <c r="B154" s="57">
        <v>925</v>
      </c>
    </row>
    <row r="155" s="52" customFormat="true" ht="17" customHeight="true" spans="1:2">
      <c r="A155" s="56" t="s">
        <v>102</v>
      </c>
      <c r="B155" s="57">
        <v>20</v>
      </c>
    </row>
    <row r="156" s="52" customFormat="true" ht="17" customHeight="true" spans="1:2">
      <c r="A156" s="56" t="s">
        <v>103</v>
      </c>
      <c r="B156" s="57">
        <v>0</v>
      </c>
    </row>
    <row r="157" s="52" customFormat="true" ht="17" customHeight="true" spans="1:2">
      <c r="A157" s="56" t="s">
        <v>115</v>
      </c>
      <c r="B157" s="57">
        <v>98</v>
      </c>
    </row>
    <row r="158" s="52" customFormat="true" ht="17" customHeight="true" spans="1:2">
      <c r="A158" s="56" t="s">
        <v>110</v>
      </c>
      <c r="B158" s="57">
        <v>0</v>
      </c>
    </row>
    <row r="159" s="52" customFormat="true" ht="17" customHeight="true" spans="1:2">
      <c r="A159" s="56" t="s">
        <v>191</v>
      </c>
      <c r="B159" s="57">
        <v>208</v>
      </c>
    </row>
    <row r="160" s="52" customFormat="true" ht="17" customHeight="true" spans="1:2">
      <c r="A160" s="56" t="s">
        <v>192</v>
      </c>
      <c r="B160" s="57">
        <v>1798</v>
      </c>
    </row>
    <row r="161" s="52" customFormat="true" ht="17" customHeight="true" spans="1:2">
      <c r="A161" s="56" t="s">
        <v>101</v>
      </c>
      <c r="B161" s="57">
        <v>658</v>
      </c>
    </row>
    <row r="162" s="52" customFormat="true" ht="17" customHeight="true" spans="1:2">
      <c r="A162" s="56" t="s">
        <v>102</v>
      </c>
      <c r="B162" s="57">
        <v>259</v>
      </c>
    </row>
    <row r="163" s="52" customFormat="true" ht="17" customHeight="true" spans="1:2">
      <c r="A163" s="56" t="s">
        <v>103</v>
      </c>
      <c r="B163" s="57">
        <v>0</v>
      </c>
    </row>
    <row r="164" s="52" customFormat="true" ht="17.25" customHeight="true" spans="1:2">
      <c r="A164" s="56" t="s">
        <v>193</v>
      </c>
      <c r="B164" s="57">
        <v>0</v>
      </c>
    </row>
    <row r="165" s="52" customFormat="true" ht="17.25" customHeight="true" spans="1:2">
      <c r="A165" s="56" t="s">
        <v>110</v>
      </c>
      <c r="B165" s="57">
        <v>260</v>
      </c>
    </row>
    <row r="166" s="52" customFormat="true" ht="17.25" customHeight="true" spans="1:2">
      <c r="A166" s="56" t="s">
        <v>194</v>
      </c>
      <c r="B166" s="57">
        <v>621</v>
      </c>
    </row>
    <row r="167" s="52" customFormat="true" ht="17" customHeight="true" spans="1:2">
      <c r="A167" s="56" t="s">
        <v>195</v>
      </c>
      <c r="B167" s="57">
        <v>6692</v>
      </c>
    </row>
    <row r="168" s="52" customFormat="true" ht="17" customHeight="true" spans="1:2">
      <c r="A168" s="56" t="s">
        <v>101</v>
      </c>
      <c r="B168" s="57">
        <v>2614</v>
      </c>
    </row>
    <row r="169" s="52" customFormat="true" ht="17" customHeight="true" spans="1:2">
      <c r="A169" s="56" t="s">
        <v>102</v>
      </c>
      <c r="B169" s="57">
        <v>284</v>
      </c>
    </row>
    <row r="170" s="52" customFormat="true" ht="17" customHeight="true" spans="1:2">
      <c r="A170" s="56" t="s">
        <v>103</v>
      </c>
      <c r="B170" s="57">
        <v>0</v>
      </c>
    </row>
    <row r="171" s="52" customFormat="true" ht="17" customHeight="true" spans="1:2">
      <c r="A171" s="56" t="s">
        <v>196</v>
      </c>
      <c r="B171" s="57">
        <v>3384</v>
      </c>
    </row>
    <row r="172" s="52" customFormat="true" ht="17" customHeight="true" spans="1:2">
      <c r="A172" s="56" t="s">
        <v>110</v>
      </c>
      <c r="B172" s="57">
        <v>91</v>
      </c>
    </row>
    <row r="173" s="52" customFormat="true" ht="17" customHeight="true" spans="1:2">
      <c r="A173" s="56" t="s">
        <v>197</v>
      </c>
      <c r="B173" s="57">
        <v>319</v>
      </c>
    </row>
    <row r="174" s="52" customFormat="true" ht="17" customHeight="true" spans="1:2">
      <c r="A174" s="56" t="s">
        <v>198</v>
      </c>
      <c r="B174" s="57">
        <v>3053</v>
      </c>
    </row>
    <row r="175" s="52" customFormat="true" ht="17" customHeight="true" spans="1:2">
      <c r="A175" s="56" t="s">
        <v>101</v>
      </c>
      <c r="B175" s="57">
        <v>1658</v>
      </c>
    </row>
    <row r="176" s="52" customFormat="true" ht="17" customHeight="true" spans="1:2">
      <c r="A176" s="56" t="s">
        <v>102</v>
      </c>
      <c r="B176" s="57">
        <v>135</v>
      </c>
    </row>
    <row r="177" s="52" customFormat="true" ht="17" customHeight="true" spans="1:2">
      <c r="A177" s="56" t="s">
        <v>103</v>
      </c>
      <c r="B177" s="57">
        <v>0</v>
      </c>
    </row>
    <row r="178" s="52" customFormat="true" ht="17" customHeight="true" spans="1:2">
      <c r="A178" s="56" t="s">
        <v>199</v>
      </c>
      <c r="B178" s="57">
        <v>59</v>
      </c>
    </row>
    <row r="179" s="52" customFormat="true" ht="17" customHeight="true" spans="1:2">
      <c r="A179" s="56" t="s">
        <v>110</v>
      </c>
      <c r="B179" s="57">
        <v>0</v>
      </c>
    </row>
    <row r="180" s="52" customFormat="true" ht="17" customHeight="true" spans="1:2">
      <c r="A180" s="56" t="s">
        <v>200</v>
      </c>
      <c r="B180" s="57">
        <v>1201</v>
      </c>
    </row>
    <row r="181" s="52" customFormat="true" ht="17" customHeight="true" spans="1:2">
      <c r="A181" s="56" t="s">
        <v>201</v>
      </c>
      <c r="B181" s="57">
        <v>3101</v>
      </c>
    </row>
    <row r="182" s="52" customFormat="true" ht="17" customHeight="true" spans="1:2">
      <c r="A182" s="56" t="s">
        <v>101</v>
      </c>
      <c r="B182" s="57">
        <v>1346</v>
      </c>
    </row>
    <row r="183" s="52" customFormat="true" ht="17" customHeight="true" spans="1:2">
      <c r="A183" s="56" t="s">
        <v>102</v>
      </c>
      <c r="B183" s="57">
        <v>99</v>
      </c>
    </row>
    <row r="184" s="52" customFormat="true" ht="17" customHeight="true" spans="1:2">
      <c r="A184" s="56" t="s">
        <v>103</v>
      </c>
      <c r="B184" s="57">
        <v>0</v>
      </c>
    </row>
    <row r="185" s="52" customFormat="true" ht="16.95" customHeight="true" spans="1:2">
      <c r="A185" s="56" t="s">
        <v>202</v>
      </c>
      <c r="B185" s="57">
        <v>0</v>
      </c>
    </row>
    <row r="186" s="52" customFormat="true" ht="17" customHeight="true" spans="1:2">
      <c r="A186" s="56" t="s">
        <v>110</v>
      </c>
      <c r="B186" s="57">
        <v>0</v>
      </c>
    </row>
    <row r="187" s="52" customFormat="true" ht="17" customHeight="true" spans="1:2">
      <c r="A187" s="56" t="s">
        <v>203</v>
      </c>
      <c r="B187" s="57">
        <v>1656</v>
      </c>
    </row>
    <row r="188" s="52" customFormat="true" ht="17" customHeight="true" spans="1:2">
      <c r="A188" s="56" t="s">
        <v>204</v>
      </c>
      <c r="B188" s="57">
        <v>2386</v>
      </c>
    </row>
    <row r="189" s="52" customFormat="true" ht="17" customHeight="true" spans="1:2">
      <c r="A189" s="56" t="s">
        <v>101</v>
      </c>
      <c r="B189" s="57">
        <v>961</v>
      </c>
    </row>
    <row r="190" s="52" customFormat="true" ht="17" customHeight="true" spans="1:2">
      <c r="A190" s="56" t="s">
        <v>102</v>
      </c>
      <c r="B190" s="57">
        <v>211</v>
      </c>
    </row>
    <row r="191" s="52" customFormat="true" ht="17" customHeight="true" spans="1:2">
      <c r="A191" s="56" t="s">
        <v>103</v>
      </c>
      <c r="B191" s="57">
        <v>0</v>
      </c>
    </row>
    <row r="192" s="52" customFormat="true" ht="17" customHeight="true" spans="1:2">
      <c r="A192" s="56" t="s">
        <v>205</v>
      </c>
      <c r="B192" s="57">
        <v>117</v>
      </c>
    </row>
    <row r="193" s="52" customFormat="true" ht="17" customHeight="true" spans="1:2">
      <c r="A193" s="56" t="s">
        <v>206</v>
      </c>
      <c r="B193" s="57">
        <v>26</v>
      </c>
    </row>
    <row r="194" s="52" customFormat="true" ht="17" customHeight="true" spans="1:2">
      <c r="A194" s="56" t="s">
        <v>110</v>
      </c>
      <c r="B194" s="57">
        <v>0</v>
      </c>
    </row>
    <row r="195" s="52" customFormat="true" ht="17" customHeight="true" spans="1:2">
      <c r="A195" s="56" t="s">
        <v>207</v>
      </c>
      <c r="B195" s="57">
        <v>1071</v>
      </c>
    </row>
    <row r="196" s="52" customFormat="true" ht="17" customHeight="true" spans="1:2">
      <c r="A196" s="56" t="s">
        <v>208</v>
      </c>
      <c r="B196" s="57">
        <v>0</v>
      </c>
    </row>
    <row r="197" s="52" customFormat="true" ht="17" customHeight="true" spans="1:2">
      <c r="A197" s="56" t="s">
        <v>101</v>
      </c>
      <c r="B197" s="57">
        <v>0</v>
      </c>
    </row>
    <row r="198" s="52" customFormat="true" ht="17" customHeight="true" spans="1:2">
      <c r="A198" s="56" t="s">
        <v>102</v>
      </c>
      <c r="B198" s="57">
        <v>0</v>
      </c>
    </row>
    <row r="199" s="52" customFormat="true" ht="17" customHeight="true" spans="1:2">
      <c r="A199" s="56" t="s">
        <v>103</v>
      </c>
      <c r="B199" s="57">
        <v>0</v>
      </c>
    </row>
    <row r="200" s="52" customFormat="true" ht="17" customHeight="true" spans="1:2">
      <c r="A200" s="56" t="s">
        <v>110</v>
      </c>
      <c r="B200" s="57">
        <v>0</v>
      </c>
    </row>
    <row r="201" s="52" customFormat="true" ht="17" customHeight="true" spans="1:2">
      <c r="A201" s="56" t="s">
        <v>209</v>
      </c>
      <c r="B201" s="57">
        <v>0</v>
      </c>
    </row>
    <row r="202" s="52" customFormat="true" ht="17" customHeight="true" spans="1:2">
      <c r="A202" s="56" t="s">
        <v>210</v>
      </c>
      <c r="B202" s="57">
        <v>2385</v>
      </c>
    </row>
    <row r="203" s="52" customFormat="true" ht="17" customHeight="true" spans="1:2">
      <c r="A203" s="56" t="s">
        <v>101</v>
      </c>
      <c r="B203" s="57">
        <v>1153</v>
      </c>
    </row>
    <row r="204" s="52" customFormat="true" ht="17" customHeight="true" spans="1:2">
      <c r="A204" s="56" t="s">
        <v>102</v>
      </c>
      <c r="B204" s="57">
        <v>690</v>
      </c>
    </row>
    <row r="205" s="52" customFormat="true" ht="17" customHeight="true" spans="1:2">
      <c r="A205" s="56" t="s">
        <v>103</v>
      </c>
      <c r="B205" s="57">
        <v>0</v>
      </c>
    </row>
    <row r="206" s="52" customFormat="true" ht="17" customHeight="true" spans="1:2">
      <c r="A206" s="56" t="s">
        <v>110</v>
      </c>
      <c r="B206" s="57">
        <v>194</v>
      </c>
    </row>
    <row r="207" s="52" customFormat="true" ht="17" customHeight="true" spans="1:2">
      <c r="A207" s="56" t="s">
        <v>211</v>
      </c>
      <c r="B207" s="57">
        <v>348</v>
      </c>
    </row>
    <row r="208" s="52" customFormat="true" ht="17" customHeight="true" spans="1:2">
      <c r="A208" s="56" t="s">
        <v>212</v>
      </c>
      <c r="B208" s="57">
        <v>0</v>
      </c>
    </row>
    <row r="209" s="52" customFormat="true" ht="17" customHeight="true" spans="1:2">
      <c r="A209" s="56" t="s">
        <v>101</v>
      </c>
      <c r="B209" s="57">
        <v>0</v>
      </c>
    </row>
    <row r="210" s="52" customFormat="true" ht="17" customHeight="true" spans="1:2">
      <c r="A210" s="56" t="s">
        <v>102</v>
      </c>
      <c r="B210" s="57">
        <v>0</v>
      </c>
    </row>
    <row r="211" s="52" customFormat="true" ht="17" customHeight="true" spans="1:2">
      <c r="A211" s="56" t="s">
        <v>103</v>
      </c>
      <c r="B211" s="57">
        <v>0</v>
      </c>
    </row>
    <row r="212" s="52" customFormat="true" ht="16.95" customHeight="true" spans="1:2">
      <c r="A212" s="56" t="s">
        <v>213</v>
      </c>
      <c r="B212" s="57">
        <v>0</v>
      </c>
    </row>
    <row r="213" s="52" customFormat="true" ht="17" customHeight="true" spans="1:2">
      <c r="A213" s="56" t="s">
        <v>110</v>
      </c>
      <c r="B213" s="57">
        <v>0</v>
      </c>
    </row>
    <row r="214" s="52" customFormat="true" ht="17" customHeight="true" spans="1:2">
      <c r="A214" s="56" t="s">
        <v>214</v>
      </c>
      <c r="B214" s="57">
        <v>0</v>
      </c>
    </row>
    <row r="215" s="52" customFormat="true" ht="17" customHeight="true" spans="1:2">
      <c r="A215" s="56" t="s">
        <v>215</v>
      </c>
      <c r="B215" s="57">
        <v>11158</v>
      </c>
    </row>
    <row r="216" s="52" customFormat="true" ht="17" customHeight="true" spans="1:2">
      <c r="A216" s="56" t="s">
        <v>101</v>
      </c>
      <c r="B216" s="57">
        <v>5079</v>
      </c>
    </row>
    <row r="217" s="52" customFormat="true" ht="17" customHeight="true" spans="1:2">
      <c r="A217" s="56" t="s">
        <v>102</v>
      </c>
      <c r="B217" s="57">
        <v>693</v>
      </c>
    </row>
    <row r="218" s="52" customFormat="true" ht="17" customHeight="true" spans="1:2">
      <c r="A218" s="56" t="s">
        <v>103</v>
      </c>
      <c r="B218" s="57">
        <v>0</v>
      </c>
    </row>
    <row r="219" s="52" customFormat="true" ht="17" customHeight="true" spans="1:2">
      <c r="A219" s="56" t="s">
        <v>216</v>
      </c>
      <c r="B219" s="57">
        <v>0</v>
      </c>
    </row>
    <row r="220" s="52" customFormat="true" ht="17" customHeight="true" spans="1:2">
      <c r="A220" s="56" t="s">
        <v>217</v>
      </c>
      <c r="B220" s="57">
        <v>11</v>
      </c>
    </row>
    <row r="221" s="52" customFormat="true" ht="17" customHeight="true" spans="1:2">
      <c r="A221" s="56" t="s">
        <v>142</v>
      </c>
      <c r="B221" s="57">
        <v>74</v>
      </c>
    </row>
    <row r="222" s="52" customFormat="true" ht="17" customHeight="true" spans="1:2">
      <c r="A222" s="56" t="s">
        <v>218</v>
      </c>
      <c r="B222" s="57">
        <v>128</v>
      </c>
    </row>
    <row r="223" s="52" customFormat="true" ht="17" customHeight="true" spans="1:2">
      <c r="A223" s="56" t="s">
        <v>219</v>
      </c>
      <c r="B223" s="57">
        <v>12</v>
      </c>
    </row>
    <row r="224" s="52" customFormat="true" ht="17" customHeight="true" spans="1:2">
      <c r="A224" s="56" t="s">
        <v>220</v>
      </c>
      <c r="B224" s="57">
        <v>0</v>
      </c>
    </row>
    <row r="225" s="52" customFormat="true" ht="17" customHeight="true" spans="1:2">
      <c r="A225" s="56" t="s">
        <v>221</v>
      </c>
      <c r="B225" s="57">
        <v>0</v>
      </c>
    </row>
    <row r="226" s="52" customFormat="true" ht="16.95" customHeight="true" spans="1:2">
      <c r="A226" s="56" t="s">
        <v>222</v>
      </c>
      <c r="B226" s="57">
        <v>4</v>
      </c>
    </row>
    <row r="227" s="52" customFormat="true" ht="16.95" customHeight="true" spans="1:2">
      <c r="A227" s="56" t="s">
        <v>223</v>
      </c>
      <c r="B227" s="57">
        <v>0</v>
      </c>
    </row>
    <row r="228" s="52" customFormat="true" ht="17" customHeight="true" spans="1:2">
      <c r="A228" s="56" t="s">
        <v>110</v>
      </c>
      <c r="B228" s="57">
        <v>3114</v>
      </c>
    </row>
    <row r="229" s="52" customFormat="true" ht="17" customHeight="true" spans="1:2">
      <c r="A229" s="56" t="s">
        <v>224</v>
      </c>
      <c r="B229" s="57">
        <v>2043</v>
      </c>
    </row>
    <row r="230" s="52" customFormat="true" ht="17" customHeight="true" spans="1:2">
      <c r="A230" s="56" t="s">
        <v>225</v>
      </c>
      <c r="B230" s="57">
        <v>498</v>
      </c>
    </row>
    <row r="231" s="52" customFormat="true" ht="17" customHeight="true" spans="1:2">
      <c r="A231" s="56" t="s">
        <v>226</v>
      </c>
      <c r="B231" s="57">
        <v>0</v>
      </c>
    </row>
    <row r="232" s="52" customFormat="true" ht="17" customHeight="true" spans="1:2">
      <c r="A232" s="56" t="s">
        <v>227</v>
      </c>
      <c r="B232" s="57">
        <v>498</v>
      </c>
    </row>
    <row r="233" s="52" customFormat="true" ht="17" customHeight="true" spans="1:2">
      <c r="A233" s="56" t="s">
        <v>228</v>
      </c>
      <c r="B233" s="57">
        <v>0</v>
      </c>
    </row>
    <row r="234" s="52" customFormat="true" ht="17" customHeight="true" spans="1:2">
      <c r="A234" s="56" t="s">
        <v>229</v>
      </c>
      <c r="B234" s="57">
        <v>0</v>
      </c>
    </row>
    <row r="235" s="52" customFormat="true" ht="17" customHeight="true" spans="1:2">
      <c r="A235" s="56" t="s">
        <v>101</v>
      </c>
      <c r="B235" s="57">
        <v>0</v>
      </c>
    </row>
    <row r="236" s="52" customFormat="true" ht="17" customHeight="true" spans="1:2">
      <c r="A236" s="56" t="s">
        <v>102</v>
      </c>
      <c r="B236" s="57">
        <v>0</v>
      </c>
    </row>
    <row r="237" s="52" customFormat="true" ht="17" customHeight="true" spans="1:2">
      <c r="A237" s="56" t="s">
        <v>103</v>
      </c>
      <c r="B237" s="57">
        <v>0</v>
      </c>
    </row>
    <row r="238" s="52" customFormat="true" ht="17" customHeight="true" spans="1:2">
      <c r="A238" s="56" t="s">
        <v>196</v>
      </c>
      <c r="B238" s="57">
        <v>0</v>
      </c>
    </row>
    <row r="239" s="52" customFormat="true" ht="17" customHeight="true" spans="1:2">
      <c r="A239" s="56" t="s">
        <v>110</v>
      </c>
      <c r="B239" s="57">
        <v>0</v>
      </c>
    </row>
    <row r="240" s="52" customFormat="true" ht="17" customHeight="true" spans="1:2">
      <c r="A240" s="56" t="s">
        <v>230</v>
      </c>
      <c r="B240" s="57">
        <v>0</v>
      </c>
    </row>
    <row r="241" s="52" customFormat="true" ht="17" customHeight="true" spans="1:2">
      <c r="A241" s="56" t="s">
        <v>231</v>
      </c>
      <c r="B241" s="57">
        <v>0</v>
      </c>
    </row>
    <row r="242" s="52" customFormat="true" ht="17" customHeight="true" spans="1:2">
      <c r="A242" s="56" t="s">
        <v>232</v>
      </c>
      <c r="B242" s="57">
        <v>0</v>
      </c>
    </row>
    <row r="243" s="52" customFormat="true" ht="17" customHeight="true" spans="1:2">
      <c r="A243" s="56" t="s">
        <v>233</v>
      </c>
      <c r="B243" s="57">
        <v>0</v>
      </c>
    </row>
    <row r="244" s="52" customFormat="true" ht="17" customHeight="true" spans="1:2">
      <c r="A244" s="56" t="s">
        <v>234</v>
      </c>
      <c r="B244" s="57">
        <v>0</v>
      </c>
    </row>
    <row r="245" s="52" customFormat="true" ht="17" customHeight="true" spans="1:2">
      <c r="A245" s="56" t="s">
        <v>235</v>
      </c>
      <c r="B245" s="57">
        <v>0</v>
      </c>
    </row>
    <row r="246" s="52" customFormat="true" ht="17" customHeight="true" spans="1:2">
      <c r="A246" s="58" t="s">
        <v>236</v>
      </c>
      <c r="B246" s="57">
        <v>0</v>
      </c>
    </row>
    <row r="247" s="52" customFormat="true" ht="17" customHeight="true" spans="1:2">
      <c r="A247" s="56" t="s">
        <v>237</v>
      </c>
      <c r="B247" s="57">
        <v>0</v>
      </c>
    </row>
    <row r="248" s="52" customFormat="true" ht="17" customHeight="true" spans="1:2">
      <c r="A248" s="56" t="s">
        <v>238</v>
      </c>
      <c r="B248" s="57">
        <v>0</v>
      </c>
    </row>
    <row r="249" s="52" customFormat="true" ht="17" customHeight="true" spans="1:2">
      <c r="A249" s="56" t="s">
        <v>239</v>
      </c>
      <c r="B249" s="57">
        <v>0</v>
      </c>
    </row>
    <row r="250" s="52" customFormat="true" ht="17" customHeight="true" spans="1:2">
      <c r="A250" s="56" t="s">
        <v>240</v>
      </c>
      <c r="B250" s="57">
        <v>0</v>
      </c>
    </row>
    <row r="251" s="52" customFormat="true" ht="17" customHeight="true" spans="1:2">
      <c r="A251" s="56" t="s">
        <v>241</v>
      </c>
      <c r="B251" s="57">
        <v>0</v>
      </c>
    </row>
    <row r="252" s="52" customFormat="true" ht="17" customHeight="true" spans="1:2">
      <c r="A252" s="56" t="s">
        <v>242</v>
      </c>
      <c r="B252" s="57">
        <v>0</v>
      </c>
    </row>
    <row r="253" s="52" customFormat="true" ht="17" customHeight="true" spans="1:2">
      <c r="A253" s="56" t="s">
        <v>243</v>
      </c>
      <c r="B253" s="57">
        <v>0</v>
      </c>
    </row>
    <row r="254" s="52" customFormat="true" ht="17" customHeight="true" spans="1:2">
      <c r="A254" s="56" t="s">
        <v>244</v>
      </c>
      <c r="B254" s="57">
        <v>0</v>
      </c>
    </row>
    <row r="255" s="52" customFormat="true" ht="17" customHeight="true" spans="1:2">
      <c r="A255" s="56" t="s">
        <v>245</v>
      </c>
      <c r="B255" s="57">
        <v>0</v>
      </c>
    </row>
    <row r="256" s="52" customFormat="true" ht="16.95" customHeight="true" spans="1:2">
      <c r="A256" s="56" t="s">
        <v>246</v>
      </c>
      <c r="B256" s="57">
        <v>0</v>
      </c>
    </row>
    <row r="257" s="52" customFormat="true" ht="17" customHeight="true" spans="1:2">
      <c r="A257" s="56" t="s">
        <v>247</v>
      </c>
      <c r="B257" s="57">
        <v>0</v>
      </c>
    </row>
    <row r="258" s="52" customFormat="true" ht="17" customHeight="true" spans="1:2">
      <c r="A258" s="56" t="s">
        <v>248</v>
      </c>
      <c r="B258" s="57">
        <v>0</v>
      </c>
    </row>
    <row r="259" s="52" customFormat="true" ht="17" customHeight="true" spans="1:2">
      <c r="A259" s="56" t="s">
        <v>249</v>
      </c>
      <c r="B259" s="57">
        <v>0</v>
      </c>
    </row>
    <row r="260" s="52" customFormat="true" ht="17" customHeight="true" spans="1:2">
      <c r="A260" s="56" t="s">
        <v>250</v>
      </c>
      <c r="B260" s="57">
        <v>0</v>
      </c>
    </row>
    <row r="261" s="52" customFormat="true" ht="17" customHeight="true" spans="1:2">
      <c r="A261" s="56" t="s">
        <v>251</v>
      </c>
      <c r="B261" s="57">
        <v>0</v>
      </c>
    </row>
    <row r="262" s="52" customFormat="true" ht="17" customHeight="true" spans="1:2">
      <c r="A262" s="56" t="s">
        <v>252</v>
      </c>
      <c r="B262" s="57">
        <v>0</v>
      </c>
    </row>
    <row r="263" s="52" customFormat="true" ht="17" customHeight="true" spans="1:2">
      <c r="A263" s="56" t="s">
        <v>253</v>
      </c>
      <c r="B263" s="57">
        <v>0</v>
      </c>
    </row>
    <row r="264" s="52" customFormat="true" ht="17" customHeight="true" spans="1:2">
      <c r="A264" s="56" t="s">
        <v>254</v>
      </c>
      <c r="B264" s="57">
        <v>0</v>
      </c>
    </row>
    <row r="265" s="52" customFormat="true" ht="17" customHeight="true" spans="1:2">
      <c r="A265" s="56" t="s">
        <v>255</v>
      </c>
      <c r="B265" s="57">
        <v>0</v>
      </c>
    </row>
    <row r="266" s="52" customFormat="true" ht="17" customHeight="true" spans="1:2">
      <c r="A266" s="56" t="s">
        <v>101</v>
      </c>
      <c r="B266" s="57">
        <v>0</v>
      </c>
    </row>
    <row r="267" s="52" customFormat="true" ht="17" customHeight="true" spans="1:2">
      <c r="A267" s="56" t="s">
        <v>102</v>
      </c>
      <c r="B267" s="57">
        <v>0</v>
      </c>
    </row>
    <row r="268" s="52" customFormat="true" ht="17" customHeight="true" spans="1:2">
      <c r="A268" s="56" t="s">
        <v>103</v>
      </c>
      <c r="B268" s="57">
        <v>0</v>
      </c>
    </row>
    <row r="269" s="52" customFormat="true" ht="17" customHeight="true" spans="1:2">
      <c r="A269" s="56" t="s">
        <v>110</v>
      </c>
      <c r="B269" s="57">
        <v>0</v>
      </c>
    </row>
    <row r="270" s="52" customFormat="true" ht="17" customHeight="true" spans="1:2">
      <c r="A270" s="56" t="s">
        <v>256</v>
      </c>
      <c r="B270" s="57">
        <v>0</v>
      </c>
    </row>
    <row r="271" s="52" customFormat="true" ht="17" customHeight="true" spans="1:2">
      <c r="A271" s="56" t="s">
        <v>257</v>
      </c>
      <c r="B271" s="57">
        <v>0</v>
      </c>
    </row>
    <row r="272" s="52" customFormat="true" ht="17" customHeight="true" spans="1:2">
      <c r="A272" s="56" t="s">
        <v>258</v>
      </c>
      <c r="B272" s="57">
        <v>0</v>
      </c>
    </row>
    <row r="273" s="52" customFormat="true" ht="17" customHeight="true" spans="1:2">
      <c r="A273" s="56" t="s">
        <v>259</v>
      </c>
      <c r="B273" s="57">
        <v>3430</v>
      </c>
    </row>
    <row r="274" s="52" customFormat="true" ht="17" customHeight="true" spans="1:2">
      <c r="A274" s="56" t="s">
        <v>260</v>
      </c>
      <c r="B274" s="57">
        <v>0</v>
      </c>
    </row>
    <row r="275" s="52" customFormat="true" ht="17" customHeight="true" spans="1:2">
      <c r="A275" s="56" t="s">
        <v>261</v>
      </c>
      <c r="B275" s="57">
        <v>0</v>
      </c>
    </row>
    <row r="276" s="52" customFormat="true" ht="17" customHeight="true" spans="1:2">
      <c r="A276" s="56" t="s">
        <v>262</v>
      </c>
      <c r="B276" s="57">
        <v>0</v>
      </c>
    </row>
    <row r="277" s="52" customFormat="true" ht="17" customHeight="true" spans="1:2">
      <c r="A277" s="56" t="s">
        <v>263</v>
      </c>
      <c r="B277" s="57">
        <v>0</v>
      </c>
    </row>
    <row r="278" s="52" customFormat="true" ht="17" customHeight="true" spans="1:2">
      <c r="A278" s="56" t="s">
        <v>264</v>
      </c>
      <c r="B278" s="57">
        <v>0</v>
      </c>
    </row>
    <row r="279" s="52" customFormat="true" ht="17" customHeight="true" spans="1:2">
      <c r="A279" s="56" t="s">
        <v>265</v>
      </c>
      <c r="B279" s="57">
        <v>0</v>
      </c>
    </row>
    <row r="280" s="52" customFormat="true" ht="17" customHeight="true" spans="1:2">
      <c r="A280" s="56" t="s">
        <v>266</v>
      </c>
      <c r="B280" s="57">
        <v>3336</v>
      </c>
    </row>
    <row r="281" s="52" customFormat="true" ht="17" customHeight="true" spans="1:2">
      <c r="A281" s="56" t="s">
        <v>267</v>
      </c>
      <c r="B281" s="57">
        <v>50</v>
      </c>
    </row>
    <row r="282" s="52" customFormat="true" ht="17" customHeight="true" spans="1:2">
      <c r="A282" s="56" t="s">
        <v>268</v>
      </c>
      <c r="B282" s="57">
        <v>0</v>
      </c>
    </row>
    <row r="283" s="52" customFormat="true" ht="17" customHeight="true" spans="1:2">
      <c r="A283" s="56" t="s">
        <v>269</v>
      </c>
      <c r="B283" s="57">
        <v>2622</v>
      </c>
    </row>
    <row r="284" s="52" customFormat="true" ht="17" customHeight="true" spans="1:2">
      <c r="A284" s="56" t="s">
        <v>270</v>
      </c>
      <c r="B284" s="57">
        <v>0</v>
      </c>
    </row>
    <row r="285" s="52" customFormat="true" ht="17" customHeight="true" spans="1:2">
      <c r="A285" s="56" t="s">
        <v>271</v>
      </c>
      <c r="B285" s="57">
        <v>35</v>
      </c>
    </row>
    <row r="286" s="52" customFormat="true" ht="17" customHeight="true" spans="1:2">
      <c r="A286" s="56" t="s">
        <v>272</v>
      </c>
      <c r="B286" s="57">
        <v>8</v>
      </c>
    </row>
    <row r="287" s="52" customFormat="true" ht="17" customHeight="true" spans="1:2">
      <c r="A287" s="56" t="s">
        <v>273</v>
      </c>
      <c r="B287" s="57">
        <v>170</v>
      </c>
    </row>
    <row r="288" s="52" customFormat="true" ht="17" customHeight="true" spans="1:2">
      <c r="A288" s="56" t="s">
        <v>274</v>
      </c>
      <c r="B288" s="57">
        <v>0</v>
      </c>
    </row>
    <row r="289" s="52" customFormat="true" ht="17" customHeight="true" spans="1:2">
      <c r="A289" s="56" t="s">
        <v>275</v>
      </c>
      <c r="B289" s="57">
        <v>451</v>
      </c>
    </row>
    <row r="290" s="52" customFormat="true" ht="17" customHeight="true" spans="1:2">
      <c r="A290" s="56" t="s">
        <v>276</v>
      </c>
      <c r="B290" s="57">
        <v>94</v>
      </c>
    </row>
    <row r="291" s="52" customFormat="true" ht="17" customHeight="true" spans="1:2">
      <c r="A291" s="56" t="s">
        <v>277</v>
      </c>
      <c r="B291" s="57">
        <v>94</v>
      </c>
    </row>
    <row r="292" s="52" customFormat="true" ht="17" customHeight="true" spans="1:2">
      <c r="A292" s="56" t="s">
        <v>278</v>
      </c>
      <c r="B292" s="57">
        <v>70358</v>
      </c>
    </row>
    <row r="293" s="52" customFormat="true" ht="17" customHeight="true" spans="1:2">
      <c r="A293" s="56" t="s">
        <v>279</v>
      </c>
      <c r="B293" s="57">
        <v>3</v>
      </c>
    </row>
    <row r="294" s="52" customFormat="true" ht="17" customHeight="true" spans="1:2">
      <c r="A294" s="56" t="s">
        <v>280</v>
      </c>
      <c r="B294" s="57">
        <v>3</v>
      </c>
    </row>
    <row r="295" s="52" customFormat="true" ht="17" customHeight="true" spans="1:2">
      <c r="A295" s="56" t="s">
        <v>281</v>
      </c>
      <c r="B295" s="57">
        <v>0</v>
      </c>
    </row>
    <row r="296" s="52" customFormat="true" ht="17" customHeight="true" spans="1:2">
      <c r="A296" s="56" t="s">
        <v>282</v>
      </c>
      <c r="B296" s="57">
        <v>54442</v>
      </c>
    </row>
    <row r="297" s="52" customFormat="true" ht="17" customHeight="true" spans="1:2">
      <c r="A297" s="56" t="s">
        <v>101</v>
      </c>
      <c r="B297" s="57">
        <v>42108</v>
      </c>
    </row>
    <row r="298" s="52" customFormat="true" ht="17" customHeight="true" spans="1:2">
      <c r="A298" s="56" t="s">
        <v>102</v>
      </c>
      <c r="B298" s="57">
        <v>4620</v>
      </c>
    </row>
    <row r="299" s="52" customFormat="true" ht="17" customHeight="true" spans="1:2">
      <c r="A299" s="56" t="s">
        <v>103</v>
      </c>
      <c r="B299" s="57">
        <v>0</v>
      </c>
    </row>
    <row r="300" s="52" customFormat="true" ht="17" customHeight="true" spans="1:2">
      <c r="A300" s="56" t="s">
        <v>142</v>
      </c>
      <c r="B300" s="57">
        <v>820</v>
      </c>
    </row>
    <row r="301" s="52" customFormat="true" ht="17" customHeight="true" spans="1:2">
      <c r="A301" s="56" t="s">
        <v>283</v>
      </c>
      <c r="B301" s="57">
        <v>4037</v>
      </c>
    </row>
    <row r="302" s="52" customFormat="true" ht="17" customHeight="true" spans="1:2">
      <c r="A302" s="56" t="s">
        <v>284</v>
      </c>
      <c r="B302" s="57">
        <v>65</v>
      </c>
    </row>
    <row r="303" s="52" customFormat="true" ht="16.95" customHeight="true" spans="1:2">
      <c r="A303" s="56" t="s">
        <v>285</v>
      </c>
      <c r="B303" s="57">
        <v>0</v>
      </c>
    </row>
    <row r="304" s="52" customFormat="true" ht="16.95" customHeight="true" spans="1:2">
      <c r="A304" s="56" t="s">
        <v>286</v>
      </c>
      <c r="B304" s="57">
        <v>0</v>
      </c>
    </row>
    <row r="305" s="52" customFormat="true" ht="17" customHeight="true" spans="1:2">
      <c r="A305" s="56" t="s">
        <v>110</v>
      </c>
      <c r="B305" s="57">
        <v>0</v>
      </c>
    </row>
    <row r="306" s="52" customFormat="true" ht="17" customHeight="true" spans="1:2">
      <c r="A306" s="56" t="s">
        <v>287</v>
      </c>
      <c r="B306" s="57">
        <v>2792</v>
      </c>
    </row>
    <row r="307" s="52" customFormat="true" ht="17" customHeight="true" spans="1:2">
      <c r="A307" s="56" t="s">
        <v>288</v>
      </c>
      <c r="B307" s="57">
        <v>1577</v>
      </c>
    </row>
    <row r="308" s="52" customFormat="true" ht="17" customHeight="true" spans="1:2">
      <c r="A308" s="56" t="s">
        <v>101</v>
      </c>
      <c r="B308" s="57">
        <v>1415</v>
      </c>
    </row>
    <row r="309" s="52" customFormat="true" ht="17" customHeight="true" spans="1:2">
      <c r="A309" s="56" t="s">
        <v>102</v>
      </c>
      <c r="B309" s="57">
        <v>22</v>
      </c>
    </row>
    <row r="310" s="52" customFormat="true" ht="17" customHeight="true" spans="1:2">
      <c r="A310" s="56" t="s">
        <v>103</v>
      </c>
      <c r="B310" s="57">
        <v>0</v>
      </c>
    </row>
    <row r="311" s="52" customFormat="true" ht="17" customHeight="true" spans="1:2">
      <c r="A311" s="56" t="s">
        <v>289</v>
      </c>
      <c r="B311" s="57">
        <v>140</v>
      </c>
    </row>
    <row r="312" s="52" customFormat="true" ht="17" customHeight="true" spans="1:2">
      <c r="A312" s="56" t="s">
        <v>110</v>
      </c>
      <c r="B312" s="57">
        <v>0</v>
      </c>
    </row>
    <row r="313" s="52" customFormat="true" ht="17" customHeight="true" spans="1:2">
      <c r="A313" s="56" t="s">
        <v>290</v>
      </c>
      <c r="B313" s="57">
        <v>0</v>
      </c>
    </row>
    <row r="314" s="52" customFormat="true" ht="17" customHeight="true" spans="1:2">
      <c r="A314" s="56" t="s">
        <v>291</v>
      </c>
      <c r="B314" s="57">
        <v>4962</v>
      </c>
    </row>
    <row r="315" s="52" customFormat="true" ht="17" customHeight="true" spans="1:2">
      <c r="A315" s="56" t="s">
        <v>101</v>
      </c>
      <c r="B315" s="57">
        <v>3914</v>
      </c>
    </row>
    <row r="316" s="52" customFormat="true" ht="17" customHeight="true" spans="1:2">
      <c r="A316" s="56" t="s">
        <v>102</v>
      </c>
      <c r="B316" s="57">
        <v>604</v>
      </c>
    </row>
    <row r="317" s="52" customFormat="true" ht="17" customHeight="true" spans="1:2">
      <c r="A317" s="56" t="s">
        <v>103</v>
      </c>
      <c r="B317" s="57">
        <v>0</v>
      </c>
    </row>
    <row r="318" s="52" customFormat="true" ht="17" customHeight="true" spans="1:2">
      <c r="A318" s="56" t="s">
        <v>292</v>
      </c>
      <c r="B318" s="57">
        <v>0</v>
      </c>
    </row>
    <row r="319" s="52" customFormat="true" ht="17" customHeight="true" spans="1:2">
      <c r="A319" s="56" t="s">
        <v>293</v>
      </c>
      <c r="B319" s="57">
        <v>191</v>
      </c>
    </row>
    <row r="320" s="52" customFormat="true" ht="17" customHeight="true" spans="1:2">
      <c r="A320" s="56" t="s">
        <v>110</v>
      </c>
      <c r="B320" s="57">
        <v>0</v>
      </c>
    </row>
    <row r="321" s="52" customFormat="true" ht="17" customHeight="true" spans="1:2">
      <c r="A321" s="56" t="s">
        <v>294</v>
      </c>
      <c r="B321" s="57">
        <v>253</v>
      </c>
    </row>
    <row r="322" s="52" customFormat="true" ht="17" customHeight="true" spans="1:2">
      <c r="A322" s="56" t="s">
        <v>295</v>
      </c>
      <c r="B322" s="57">
        <v>6882</v>
      </c>
    </row>
    <row r="323" s="52" customFormat="true" ht="17" customHeight="true" spans="1:2">
      <c r="A323" s="56" t="s">
        <v>101</v>
      </c>
      <c r="B323" s="57">
        <v>4722</v>
      </c>
    </row>
    <row r="324" s="52" customFormat="true" ht="17" customHeight="true" spans="1:2">
      <c r="A324" s="56" t="s">
        <v>102</v>
      </c>
      <c r="B324" s="57">
        <v>186</v>
      </c>
    </row>
    <row r="325" s="52" customFormat="true" ht="17" customHeight="true" spans="1:2">
      <c r="A325" s="56" t="s">
        <v>103</v>
      </c>
      <c r="B325" s="57">
        <v>0</v>
      </c>
    </row>
    <row r="326" s="52" customFormat="true" ht="17" customHeight="true" spans="1:2">
      <c r="A326" s="56" t="s">
        <v>296</v>
      </c>
      <c r="B326" s="57">
        <v>705</v>
      </c>
    </row>
    <row r="327" s="52" customFormat="true" ht="17" customHeight="true" spans="1:2">
      <c r="A327" s="56" t="s">
        <v>297</v>
      </c>
      <c r="B327" s="57">
        <v>0</v>
      </c>
    </row>
    <row r="328" s="52" customFormat="true" ht="17" customHeight="true" spans="1:2">
      <c r="A328" s="56" t="s">
        <v>298</v>
      </c>
      <c r="B328" s="57">
        <v>0</v>
      </c>
    </row>
    <row r="329" s="52" customFormat="true" ht="17" customHeight="true" spans="1:2">
      <c r="A329" s="56" t="s">
        <v>110</v>
      </c>
      <c r="B329" s="57">
        <v>0</v>
      </c>
    </row>
    <row r="330" s="52" customFormat="true" ht="17" customHeight="true" spans="1:2">
      <c r="A330" s="56" t="s">
        <v>299</v>
      </c>
      <c r="B330" s="57">
        <v>1269</v>
      </c>
    </row>
    <row r="331" s="52" customFormat="true" ht="17" customHeight="true" spans="1:2">
      <c r="A331" s="56" t="s">
        <v>300</v>
      </c>
      <c r="B331" s="57">
        <v>2492</v>
      </c>
    </row>
    <row r="332" s="52" customFormat="true" ht="17" customHeight="true" spans="1:2">
      <c r="A332" s="56" t="s">
        <v>101</v>
      </c>
      <c r="B332" s="57">
        <v>1751</v>
      </c>
    </row>
    <row r="333" s="52" customFormat="true" ht="17" customHeight="true" spans="1:2">
      <c r="A333" s="56" t="s">
        <v>102</v>
      </c>
      <c r="B333" s="57">
        <v>180</v>
      </c>
    </row>
    <row r="334" s="52" customFormat="true" ht="17" customHeight="true" spans="1:2">
      <c r="A334" s="56" t="s">
        <v>103</v>
      </c>
      <c r="B334" s="57">
        <v>0</v>
      </c>
    </row>
    <row r="335" s="52" customFormat="true" ht="17" customHeight="true" spans="1:2">
      <c r="A335" s="56" t="s">
        <v>301</v>
      </c>
      <c r="B335" s="57">
        <v>83</v>
      </c>
    </row>
    <row r="336" s="52" customFormat="true" ht="17" customHeight="true" spans="1:2">
      <c r="A336" s="56" t="s">
        <v>302</v>
      </c>
      <c r="B336" s="57">
        <v>55</v>
      </c>
    </row>
    <row r="337" s="52" customFormat="true" ht="17" customHeight="true" spans="1:2">
      <c r="A337" s="56" t="s">
        <v>303</v>
      </c>
      <c r="B337" s="57">
        <v>0</v>
      </c>
    </row>
    <row r="338" s="52" customFormat="true" ht="17" customHeight="true" spans="1:2">
      <c r="A338" s="56" t="s">
        <v>304</v>
      </c>
      <c r="B338" s="57">
        <v>87</v>
      </c>
    </row>
    <row r="339" s="52" customFormat="true" ht="17" customHeight="true" spans="1:2">
      <c r="A339" s="56" t="s">
        <v>305</v>
      </c>
      <c r="B339" s="57">
        <v>17</v>
      </c>
    </row>
    <row r="340" s="52" customFormat="true" ht="17" customHeight="true" spans="1:2">
      <c r="A340" s="56" t="s">
        <v>306</v>
      </c>
      <c r="B340" s="57">
        <v>16</v>
      </c>
    </row>
    <row r="341" s="52" customFormat="true" ht="17" customHeight="true" spans="1:2">
      <c r="A341" s="56" t="s">
        <v>307</v>
      </c>
      <c r="B341" s="57">
        <v>231</v>
      </c>
    </row>
    <row r="342" s="52" customFormat="true" ht="17" customHeight="true" spans="1:2">
      <c r="A342" s="56" t="s">
        <v>142</v>
      </c>
      <c r="B342" s="57">
        <v>20</v>
      </c>
    </row>
    <row r="343" s="52" customFormat="true" ht="17" customHeight="true" spans="1:2">
      <c r="A343" s="56" t="s">
        <v>110</v>
      </c>
      <c r="B343" s="57">
        <v>0</v>
      </c>
    </row>
    <row r="344" s="52" customFormat="true" ht="17" customHeight="true" spans="1:2">
      <c r="A344" s="56" t="s">
        <v>308</v>
      </c>
      <c r="B344" s="57">
        <v>52</v>
      </c>
    </row>
    <row r="345" s="52" customFormat="true" ht="17" customHeight="true" spans="1:2">
      <c r="A345" s="56" t="s">
        <v>309</v>
      </c>
      <c r="B345" s="57">
        <v>0</v>
      </c>
    </row>
    <row r="346" s="52" customFormat="true" ht="17" customHeight="true" spans="1:2">
      <c r="A346" s="56" t="s">
        <v>101</v>
      </c>
      <c r="B346" s="57">
        <v>0</v>
      </c>
    </row>
    <row r="347" s="52" customFormat="true" ht="17" customHeight="true" spans="1:2">
      <c r="A347" s="56" t="s">
        <v>102</v>
      </c>
      <c r="B347" s="57">
        <v>0</v>
      </c>
    </row>
    <row r="348" s="52" customFormat="true" ht="17" customHeight="true" spans="1:2">
      <c r="A348" s="56" t="s">
        <v>103</v>
      </c>
      <c r="B348" s="57">
        <v>0</v>
      </c>
    </row>
    <row r="349" s="52" customFormat="true" ht="17" customHeight="true" spans="1:2">
      <c r="A349" s="56" t="s">
        <v>310</v>
      </c>
      <c r="B349" s="57">
        <v>0</v>
      </c>
    </row>
    <row r="350" s="52" customFormat="true" ht="17" customHeight="true" spans="1:2">
      <c r="A350" s="56" t="s">
        <v>311</v>
      </c>
      <c r="B350" s="57">
        <v>0</v>
      </c>
    </row>
    <row r="351" s="52" customFormat="true" ht="17" customHeight="true" spans="1:2">
      <c r="A351" s="56" t="s">
        <v>312</v>
      </c>
      <c r="B351" s="57">
        <v>0</v>
      </c>
    </row>
    <row r="352" s="52" customFormat="true" ht="17" customHeight="true" spans="1:2">
      <c r="A352" s="56" t="s">
        <v>142</v>
      </c>
      <c r="B352" s="57">
        <v>0</v>
      </c>
    </row>
    <row r="353" s="52" customFormat="true" ht="17" customHeight="true" spans="1:2">
      <c r="A353" s="56" t="s">
        <v>110</v>
      </c>
      <c r="B353" s="57">
        <v>0</v>
      </c>
    </row>
    <row r="354" s="52" customFormat="true" ht="17" customHeight="true" spans="1:2">
      <c r="A354" s="56" t="s">
        <v>313</v>
      </c>
      <c r="B354" s="57">
        <v>0</v>
      </c>
    </row>
    <row r="355" s="52" customFormat="true" ht="17" customHeight="true" spans="1:2">
      <c r="A355" s="56" t="s">
        <v>314</v>
      </c>
      <c r="B355" s="57">
        <v>0</v>
      </c>
    </row>
    <row r="356" s="52" customFormat="true" ht="17" customHeight="true" spans="1:2">
      <c r="A356" s="56" t="s">
        <v>101</v>
      </c>
      <c r="B356" s="57">
        <v>0</v>
      </c>
    </row>
    <row r="357" s="52" customFormat="true" ht="17" customHeight="true" spans="1:2">
      <c r="A357" s="56" t="s">
        <v>102</v>
      </c>
      <c r="B357" s="57">
        <v>0</v>
      </c>
    </row>
    <row r="358" s="52" customFormat="true" ht="17" customHeight="true" spans="1:2">
      <c r="A358" s="56" t="s">
        <v>103</v>
      </c>
      <c r="B358" s="57">
        <v>0</v>
      </c>
    </row>
    <row r="359" s="52" customFormat="true" ht="17" customHeight="true" spans="1:2">
      <c r="A359" s="56" t="s">
        <v>315</v>
      </c>
      <c r="B359" s="57">
        <v>0</v>
      </c>
    </row>
    <row r="360" s="52" customFormat="true" ht="17" customHeight="true" spans="1:2">
      <c r="A360" s="56" t="s">
        <v>316</v>
      </c>
      <c r="B360" s="57">
        <v>0</v>
      </c>
    </row>
    <row r="361" s="52" customFormat="true" ht="17" customHeight="true" spans="1:2">
      <c r="A361" s="56" t="s">
        <v>317</v>
      </c>
      <c r="B361" s="57">
        <v>0</v>
      </c>
    </row>
    <row r="362" s="52" customFormat="true" ht="17" customHeight="true" spans="1:2">
      <c r="A362" s="56" t="s">
        <v>142</v>
      </c>
      <c r="B362" s="57">
        <v>0</v>
      </c>
    </row>
    <row r="363" s="52" customFormat="true" ht="17" customHeight="true" spans="1:2">
      <c r="A363" s="56" t="s">
        <v>110</v>
      </c>
      <c r="B363" s="57">
        <v>0</v>
      </c>
    </row>
    <row r="364" s="52" customFormat="true" ht="17" customHeight="true" spans="1:2">
      <c r="A364" s="56" t="s">
        <v>318</v>
      </c>
      <c r="B364" s="57">
        <v>0</v>
      </c>
    </row>
    <row r="365" s="52" customFormat="true" ht="17" customHeight="true" spans="1:2">
      <c r="A365" s="56" t="s">
        <v>319</v>
      </c>
      <c r="B365" s="57">
        <v>0</v>
      </c>
    </row>
    <row r="366" s="52" customFormat="true" ht="17" customHeight="true" spans="1:2">
      <c r="A366" s="56" t="s">
        <v>101</v>
      </c>
      <c r="B366" s="57">
        <v>0</v>
      </c>
    </row>
    <row r="367" s="52" customFormat="true" ht="17" customHeight="true" spans="1:2">
      <c r="A367" s="56" t="s">
        <v>102</v>
      </c>
      <c r="B367" s="57">
        <v>0</v>
      </c>
    </row>
    <row r="368" s="52" customFormat="true" ht="17" customHeight="true" spans="1:2">
      <c r="A368" s="56" t="s">
        <v>103</v>
      </c>
      <c r="B368" s="57">
        <v>0</v>
      </c>
    </row>
    <row r="369" s="52" customFormat="true" ht="17" customHeight="true" spans="1:2">
      <c r="A369" s="56" t="s">
        <v>320</v>
      </c>
      <c r="B369" s="57">
        <v>0</v>
      </c>
    </row>
    <row r="370" s="52" customFormat="true" ht="17" customHeight="true" spans="1:2">
      <c r="A370" s="56" t="s">
        <v>321</v>
      </c>
      <c r="B370" s="57">
        <v>0</v>
      </c>
    </row>
    <row r="371" s="52" customFormat="true" ht="17" customHeight="true" spans="1:2">
      <c r="A371" s="56" t="s">
        <v>110</v>
      </c>
      <c r="B371" s="57">
        <v>0</v>
      </c>
    </row>
    <row r="372" s="52" customFormat="true" ht="17" customHeight="true" spans="1:2">
      <c r="A372" s="56" t="s">
        <v>322</v>
      </c>
      <c r="B372" s="57">
        <v>0</v>
      </c>
    </row>
    <row r="373" s="52" customFormat="true" ht="17" customHeight="true" spans="1:2">
      <c r="A373" s="56" t="s">
        <v>323</v>
      </c>
      <c r="B373" s="57">
        <v>0</v>
      </c>
    </row>
    <row r="374" s="52" customFormat="true" ht="17" customHeight="true" spans="1:2">
      <c r="A374" s="56" t="s">
        <v>101</v>
      </c>
      <c r="B374" s="57">
        <v>0</v>
      </c>
    </row>
    <row r="375" s="52" customFormat="true" ht="17" customHeight="true" spans="1:2">
      <c r="A375" s="56" t="s">
        <v>102</v>
      </c>
      <c r="B375" s="57">
        <v>0</v>
      </c>
    </row>
    <row r="376" s="52" customFormat="true" ht="17" customHeight="true" spans="1:2">
      <c r="A376" s="56" t="s">
        <v>142</v>
      </c>
      <c r="B376" s="57">
        <v>0</v>
      </c>
    </row>
    <row r="377" s="52" customFormat="true" ht="17" customHeight="true" spans="1:2">
      <c r="A377" s="56" t="s">
        <v>324</v>
      </c>
      <c r="B377" s="57">
        <v>0</v>
      </c>
    </row>
    <row r="378" s="52" customFormat="true" ht="17" customHeight="true" spans="1:2">
      <c r="A378" s="56" t="s">
        <v>325</v>
      </c>
      <c r="B378" s="57">
        <v>0</v>
      </c>
    </row>
    <row r="379" s="52" customFormat="true" ht="17" customHeight="true" spans="1:2">
      <c r="A379" s="56" t="s">
        <v>326</v>
      </c>
      <c r="B379" s="57">
        <v>0</v>
      </c>
    </row>
    <row r="380" s="52" customFormat="true" ht="16.95" customHeight="true" spans="1:2">
      <c r="A380" s="56" t="s">
        <v>327</v>
      </c>
      <c r="B380" s="57">
        <v>0</v>
      </c>
    </row>
    <row r="381" s="52" customFormat="true" ht="17" customHeight="true" spans="1:2">
      <c r="A381" s="56" t="s">
        <v>328</v>
      </c>
      <c r="B381" s="57">
        <v>0</v>
      </c>
    </row>
    <row r="382" s="52" customFormat="true" ht="17" customHeight="true" spans="1:2">
      <c r="A382" s="56" t="s">
        <v>329</v>
      </c>
      <c r="B382" s="57">
        <v>103001</v>
      </c>
    </row>
    <row r="383" s="52" customFormat="true" ht="17" customHeight="true" spans="1:2">
      <c r="A383" s="56" t="s">
        <v>330</v>
      </c>
      <c r="B383" s="57">
        <v>18696</v>
      </c>
    </row>
    <row r="384" s="52" customFormat="true" ht="17" customHeight="true" spans="1:2">
      <c r="A384" s="56" t="s">
        <v>101</v>
      </c>
      <c r="B384" s="57">
        <v>780</v>
      </c>
    </row>
    <row r="385" s="52" customFormat="true" ht="17" customHeight="true" spans="1:2">
      <c r="A385" s="56" t="s">
        <v>102</v>
      </c>
      <c r="B385" s="57">
        <v>17882</v>
      </c>
    </row>
    <row r="386" s="52" customFormat="true" ht="17" customHeight="true" spans="1:2">
      <c r="A386" s="56" t="s">
        <v>103</v>
      </c>
      <c r="B386" s="57">
        <v>0</v>
      </c>
    </row>
    <row r="387" s="52" customFormat="true" ht="17" customHeight="true" spans="1:2">
      <c r="A387" s="56" t="s">
        <v>331</v>
      </c>
      <c r="B387" s="57">
        <v>34</v>
      </c>
    </row>
    <row r="388" s="52" customFormat="true" ht="17" customHeight="true" spans="1:2">
      <c r="A388" s="56" t="s">
        <v>332</v>
      </c>
      <c r="B388" s="57">
        <v>51685</v>
      </c>
    </row>
    <row r="389" s="52" customFormat="true" ht="17" customHeight="true" spans="1:2">
      <c r="A389" s="56" t="s">
        <v>333</v>
      </c>
      <c r="B389" s="57">
        <v>257</v>
      </c>
    </row>
    <row r="390" s="52" customFormat="true" ht="17" customHeight="true" spans="1:2">
      <c r="A390" s="56" t="s">
        <v>334</v>
      </c>
      <c r="B390" s="57">
        <v>10960</v>
      </c>
    </row>
    <row r="391" s="52" customFormat="true" ht="17" customHeight="true" spans="1:2">
      <c r="A391" s="56" t="s">
        <v>335</v>
      </c>
      <c r="B391" s="57">
        <v>35</v>
      </c>
    </row>
    <row r="392" s="52" customFormat="true" ht="17" customHeight="true" spans="1:2">
      <c r="A392" s="56" t="s">
        <v>336</v>
      </c>
      <c r="B392" s="57">
        <v>15108</v>
      </c>
    </row>
    <row r="393" s="52" customFormat="true" ht="17" customHeight="true" spans="1:2">
      <c r="A393" s="56" t="s">
        <v>337</v>
      </c>
      <c r="B393" s="57">
        <v>21118</v>
      </c>
    </row>
    <row r="394" s="52" customFormat="true" ht="17" customHeight="true" spans="1:2">
      <c r="A394" s="56" t="s">
        <v>338</v>
      </c>
      <c r="B394" s="57">
        <v>4207</v>
      </c>
    </row>
    <row r="395" s="52" customFormat="true" ht="17" customHeight="true" spans="1:2">
      <c r="A395" s="56" t="s">
        <v>339</v>
      </c>
      <c r="B395" s="57">
        <v>19305</v>
      </c>
    </row>
    <row r="396" s="52" customFormat="true" ht="17" customHeight="true" spans="1:2">
      <c r="A396" s="56" t="s">
        <v>340</v>
      </c>
      <c r="B396" s="57">
        <v>0</v>
      </c>
    </row>
    <row r="397" s="52" customFormat="true" ht="17" customHeight="true" spans="1:2">
      <c r="A397" s="56" t="s">
        <v>341</v>
      </c>
      <c r="B397" s="57">
        <v>8916</v>
      </c>
    </row>
    <row r="398" s="52" customFormat="true" ht="17" customHeight="true" spans="1:2">
      <c r="A398" s="56" t="s">
        <v>342</v>
      </c>
      <c r="B398" s="57">
        <v>0</v>
      </c>
    </row>
    <row r="399" s="52" customFormat="true" ht="17" customHeight="true" spans="1:2">
      <c r="A399" s="56" t="s">
        <v>343</v>
      </c>
      <c r="B399" s="57">
        <v>10389</v>
      </c>
    </row>
    <row r="400" s="52" customFormat="true" ht="17" customHeight="true" spans="1:2">
      <c r="A400" s="56" t="s">
        <v>344</v>
      </c>
      <c r="B400" s="57">
        <v>0</v>
      </c>
    </row>
    <row r="401" s="52" customFormat="true" ht="17" customHeight="true" spans="1:2">
      <c r="A401" s="56" t="s">
        <v>345</v>
      </c>
      <c r="B401" s="57">
        <v>220</v>
      </c>
    </row>
    <row r="402" s="52" customFormat="true" ht="17" customHeight="true" spans="1:2">
      <c r="A402" s="56" t="s">
        <v>346</v>
      </c>
      <c r="B402" s="57">
        <v>0</v>
      </c>
    </row>
    <row r="403" s="52" customFormat="true" ht="17" customHeight="true" spans="1:2">
      <c r="A403" s="56" t="s">
        <v>347</v>
      </c>
      <c r="B403" s="57">
        <v>0</v>
      </c>
    </row>
    <row r="404" s="52" customFormat="true" ht="17" customHeight="true" spans="1:2">
      <c r="A404" s="56" t="s">
        <v>348</v>
      </c>
      <c r="B404" s="57">
        <v>220</v>
      </c>
    </row>
    <row r="405" s="52" customFormat="true" ht="17" customHeight="true" spans="1:2">
      <c r="A405" s="56" t="s">
        <v>349</v>
      </c>
      <c r="B405" s="57">
        <v>0</v>
      </c>
    </row>
    <row r="406" s="52" customFormat="true" ht="17" customHeight="true" spans="1:2">
      <c r="A406" s="56" t="s">
        <v>350</v>
      </c>
      <c r="B406" s="57">
        <v>0</v>
      </c>
    </row>
    <row r="407" s="52" customFormat="true" ht="17" customHeight="true" spans="1:2">
      <c r="A407" s="56" t="s">
        <v>351</v>
      </c>
      <c r="B407" s="57">
        <v>290</v>
      </c>
    </row>
    <row r="408" s="52" customFormat="true" ht="17" customHeight="true" spans="1:2">
      <c r="A408" s="56" t="s">
        <v>352</v>
      </c>
      <c r="B408" s="57">
        <v>286</v>
      </c>
    </row>
    <row r="409" s="52" customFormat="true" ht="17" customHeight="true" spans="1:2">
      <c r="A409" s="56" t="s">
        <v>353</v>
      </c>
      <c r="B409" s="57">
        <v>0</v>
      </c>
    </row>
    <row r="410" s="52" customFormat="true" ht="17" customHeight="true" spans="1:2">
      <c r="A410" s="56" t="s">
        <v>354</v>
      </c>
      <c r="B410" s="57">
        <v>4</v>
      </c>
    </row>
    <row r="411" s="52" customFormat="true" ht="17" customHeight="true" spans="1:2">
      <c r="A411" s="56" t="s">
        <v>355</v>
      </c>
      <c r="B411" s="57">
        <v>0</v>
      </c>
    </row>
    <row r="412" s="52" customFormat="true" ht="17" customHeight="true" spans="1:2">
      <c r="A412" s="56" t="s">
        <v>356</v>
      </c>
      <c r="B412" s="57">
        <v>0</v>
      </c>
    </row>
    <row r="413" s="52" customFormat="true" ht="17" customHeight="true" spans="1:2">
      <c r="A413" s="56" t="s">
        <v>357</v>
      </c>
      <c r="B413" s="57">
        <v>0</v>
      </c>
    </row>
    <row r="414" s="52" customFormat="true" ht="17" customHeight="true" spans="1:2">
      <c r="A414" s="56" t="s">
        <v>358</v>
      </c>
      <c r="B414" s="57">
        <v>0</v>
      </c>
    </row>
    <row r="415" s="52" customFormat="true" ht="17" customHeight="true" spans="1:2">
      <c r="A415" s="56" t="s">
        <v>359</v>
      </c>
      <c r="B415" s="57">
        <v>1545</v>
      </c>
    </row>
    <row r="416" s="52" customFormat="true" ht="17" customHeight="true" spans="1:2">
      <c r="A416" s="56" t="s">
        <v>360</v>
      </c>
      <c r="B416" s="57">
        <v>1545</v>
      </c>
    </row>
    <row r="417" s="52" customFormat="true" ht="17" customHeight="true" spans="1:2">
      <c r="A417" s="56" t="s">
        <v>361</v>
      </c>
      <c r="B417" s="57">
        <v>0</v>
      </c>
    </row>
    <row r="418" s="52" customFormat="true" ht="17" customHeight="true" spans="1:2">
      <c r="A418" s="56" t="s">
        <v>362</v>
      </c>
      <c r="B418" s="57">
        <v>0</v>
      </c>
    </row>
    <row r="419" s="52" customFormat="true" ht="17" customHeight="true" spans="1:2">
      <c r="A419" s="56" t="s">
        <v>363</v>
      </c>
      <c r="B419" s="57">
        <v>2534</v>
      </c>
    </row>
    <row r="420" s="52" customFormat="true" ht="17" customHeight="true" spans="1:2">
      <c r="A420" s="56" t="s">
        <v>364</v>
      </c>
      <c r="B420" s="57">
        <v>0</v>
      </c>
    </row>
    <row r="421" s="52" customFormat="true" ht="17" customHeight="true" spans="1:2">
      <c r="A421" s="56" t="s">
        <v>365</v>
      </c>
      <c r="B421" s="57">
        <v>2534</v>
      </c>
    </row>
    <row r="422" s="52" customFormat="true" ht="17" customHeight="true" spans="1:2">
      <c r="A422" s="56" t="s">
        <v>366</v>
      </c>
      <c r="B422" s="57">
        <v>0</v>
      </c>
    </row>
    <row r="423" s="52" customFormat="true" ht="17" customHeight="true" spans="1:2">
      <c r="A423" s="56" t="s">
        <v>367</v>
      </c>
      <c r="B423" s="57">
        <v>0</v>
      </c>
    </row>
    <row r="424" s="52" customFormat="true" ht="17" customHeight="true" spans="1:2">
      <c r="A424" s="56" t="s">
        <v>368</v>
      </c>
      <c r="B424" s="57">
        <v>0</v>
      </c>
    </row>
    <row r="425" s="52" customFormat="true" ht="17" customHeight="true" spans="1:2">
      <c r="A425" s="56" t="s">
        <v>369</v>
      </c>
      <c r="B425" s="57">
        <v>7252</v>
      </c>
    </row>
    <row r="426" s="52" customFormat="true" ht="17" customHeight="true" spans="1:2">
      <c r="A426" s="56" t="s">
        <v>370</v>
      </c>
      <c r="B426" s="57">
        <v>0</v>
      </c>
    </row>
    <row r="427" s="52" customFormat="true" ht="17" customHeight="true" spans="1:2">
      <c r="A427" s="56" t="s">
        <v>371</v>
      </c>
      <c r="B427" s="57">
        <v>0</v>
      </c>
    </row>
    <row r="428" s="52" customFormat="true" ht="17" customHeight="true" spans="1:2">
      <c r="A428" s="56" t="s">
        <v>372</v>
      </c>
      <c r="B428" s="57">
        <v>0</v>
      </c>
    </row>
    <row r="429" s="52" customFormat="true" ht="17" customHeight="true" spans="1:2">
      <c r="A429" s="56" t="s">
        <v>373</v>
      </c>
      <c r="B429" s="57">
        <v>0</v>
      </c>
    </row>
    <row r="430" s="52" customFormat="true" ht="17" customHeight="true" spans="1:2">
      <c r="A430" s="56" t="s">
        <v>374</v>
      </c>
      <c r="B430" s="57">
        <v>0</v>
      </c>
    </row>
    <row r="431" s="52" customFormat="true" ht="17" customHeight="true" spans="1:2">
      <c r="A431" s="56" t="s">
        <v>375</v>
      </c>
      <c r="B431" s="57">
        <v>7252</v>
      </c>
    </row>
    <row r="432" s="52" customFormat="true" ht="17" customHeight="true" spans="1:2">
      <c r="A432" s="56" t="s">
        <v>376</v>
      </c>
      <c r="B432" s="57">
        <v>1474</v>
      </c>
    </row>
    <row r="433" s="52" customFormat="true" ht="17" customHeight="true" spans="1:2">
      <c r="A433" s="56" t="s">
        <v>377</v>
      </c>
      <c r="B433" s="57">
        <v>1474</v>
      </c>
    </row>
    <row r="434" s="52" customFormat="true" ht="17" customHeight="true" spans="1:2">
      <c r="A434" s="56" t="s">
        <v>378</v>
      </c>
      <c r="B434" s="57">
        <v>68232</v>
      </c>
    </row>
    <row r="435" s="52" customFormat="true" ht="17" customHeight="true" spans="1:2">
      <c r="A435" s="56" t="s">
        <v>379</v>
      </c>
      <c r="B435" s="57">
        <v>995</v>
      </c>
    </row>
    <row r="436" s="52" customFormat="true" ht="17" customHeight="true" spans="1:2">
      <c r="A436" s="56" t="s">
        <v>101</v>
      </c>
      <c r="B436" s="57">
        <v>824</v>
      </c>
    </row>
    <row r="437" s="52" customFormat="true" ht="17" customHeight="true" spans="1:2">
      <c r="A437" s="56" t="s">
        <v>102</v>
      </c>
      <c r="B437" s="57">
        <v>171</v>
      </c>
    </row>
    <row r="438" s="52" customFormat="true" ht="17" customHeight="true" spans="1:2">
      <c r="A438" s="56" t="s">
        <v>103</v>
      </c>
      <c r="B438" s="57">
        <v>0</v>
      </c>
    </row>
    <row r="439" s="52" customFormat="true" ht="17" customHeight="true" spans="1:2">
      <c r="A439" s="56" t="s">
        <v>380</v>
      </c>
      <c r="B439" s="57">
        <v>0</v>
      </c>
    </row>
    <row r="440" s="52" customFormat="true" ht="17" customHeight="true" spans="1:2">
      <c r="A440" s="56" t="s">
        <v>381</v>
      </c>
      <c r="B440" s="57">
        <v>23</v>
      </c>
    </row>
    <row r="441" s="52" customFormat="true" ht="17" customHeight="true" spans="1:2">
      <c r="A441" s="56" t="s">
        <v>382</v>
      </c>
      <c r="B441" s="57">
        <v>0</v>
      </c>
    </row>
    <row r="442" s="52" customFormat="true" ht="17" customHeight="true" spans="1:2">
      <c r="A442" s="56" t="s">
        <v>383</v>
      </c>
      <c r="B442" s="57">
        <v>0</v>
      </c>
    </row>
    <row r="443" s="52" customFormat="true" ht="17" customHeight="true" spans="1:2">
      <c r="A443" s="56" t="s">
        <v>384</v>
      </c>
      <c r="B443" s="57">
        <v>0</v>
      </c>
    </row>
    <row r="444" s="52" customFormat="true" ht="17" customHeight="true" spans="1:2">
      <c r="A444" s="56" t="s">
        <v>385</v>
      </c>
      <c r="B444" s="57">
        <v>0</v>
      </c>
    </row>
    <row r="445" s="52" customFormat="true" ht="17" customHeight="true" spans="1:2">
      <c r="A445" s="56" t="s">
        <v>386</v>
      </c>
      <c r="B445" s="57">
        <v>0</v>
      </c>
    </row>
    <row r="446" s="52" customFormat="true" ht="17" customHeight="true" spans="1:2">
      <c r="A446" s="56" t="s">
        <v>387</v>
      </c>
      <c r="B446" s="57">
        <v>0</v>
      </c>
    </row>
    <row r="447" s="52" customFormat="true" ht="16.95" customHeight="true" spans="1:2">
      <c r="A447" s="56" t="s">
        <v>388</v>
      </c>
      <c r="B447" s="57">
        <v>23</v>
      </c>
    </row>
    <row r="448" s="52" customFormat="true" ht="17" customHeight="true" spans="1:2">
      <c r="A448" s="56" t="s">
        <v>389</v>
      </c>
      <c r="B448" s="57">
        <v>0</v>
      </c>
    </row>
    <row r="449" s="52" customFormat="true" ht="17" customHeight="true" spans="1:2">
      <c r="A449" s="56" t="s">
        <v>390</v>
      </c>
      <c r="B449" s="57">
        <v>0</v>
      </c>
    </row>
    <row r="450" s="52" customFormat="true" ht="17" customHeight="true" spans="1:2">
      <c r="A450" s="56" t="s">
        <v>382</v>
      </c>
      <c r="B450" s="57">
        <v>0</v>
      </c>
    </row>
    <row r="451" s="52" customFormat="true" ht="17" customHeight="true" spans="1:2">
      <c r="A451" s="56" t="s">
        <v>391</v>
      </c>
      <c r="B451" s="57">
        <v>0</v>
      </c>
    </row>
    <row r="452" s="52" customFormat="true" ht="17" customHeight="true" spans="1:2">
      <c r="A452" s="56" t="s">
        <v>392</v>
      </c>
      <c r="B452" s="57">
        <v>0</v>
      </c>
    </row>
    <row r="453" s="52" customFormat="true" ht="17" customHeight="true" spans="1:2">
      <c r="A453" s="56" t="s">
        <v>393</v>
      </c>
      <c r="B453" s="57">
        <v>0</v>
      </c>
    </row>
    <row r="454" s="52" customFormat="true" ht="17" customHeight="true" spans="1:2">
      <c r="A454" s="56" t="s">
        <v>394</v>
      </c>
      <c r="B454" s="57">
        <v>0</v>
      </c>
    </row>
    <row r="455" s="52" customFormat="true" ht="17" customHeight="true" spans="1:2">
      <c r="A455" s="56" t="s">
        <v>395</v>
      </c>
      <c r="B455" s="57">
        <v>28587</v>
      </c>
    </row>
    <row r="456" s="52" customFormat="true" ht="17" customHeight="true" spans="1:2">
      <c r="A456" s="56" t="s">
        <v>382</v>
      </c>
      <c r="B456" s="57">
        <v>0</v>
      </c>
    </row>
    <row r="457" s="52" customFormat="true" ht="17" customHeight="true" spans="1:2">
      <c r="A457" s="56" t="s">
        <v>396</v>
      </c>
      <c r="B457" s="57">
        <v>19995</v>
      </c>
    </row>
    <row r="458" s="52" customFormat="true" ht="16.95" customHeight="true" spans="1:2">
      <c r="A458" s="56" t="s">
        <v>397</v>
      </c>
      <c r="B458" s="57">
        <v>0</v>
      </c>
    </row>
    <row r="459" s="52" customFormat="true" ht="17" customHeight="true" spans="1:2">
      <c r="A459" s="56" t="s">
        <v>398</v>
      </c>
      <c r="B459" s="57">
        <v>8592</v>
      </c>
    </row>
    <row r="460" s="52" customFormat="true" ht="17" customHeight="true" spans="1:2">
      <c r="A460" s="56" t="s">
        <v>399</v>
      </c>
      <c r="B460" s="57">
        <v>2597</v>
      </c>
    </row>
    <row r="461" s="52" customFormat="true" ht="17" customHeight="true" spans="1:2">
      <c r="A461" s="56" t="s">
        <v>382</v>
      </c>
      <c r="B461" s="57">
        <v>0</v>
      </c>
    </row>
    <row r="462" s="52" customFormat="true" ht="17" customHeight="true" spans="1:2">
      <c r="A462" s="56" t="s">
        <v>400</v>
      </c>
      <c r="B462" s="57">
        <v>2597</v>
      </c>
    </row>
    <row r="463" s="52" customFormat="true" ht="17" customHeight="true" spans="1:2">
      <c r="A463" s="56" t="s">
        <v>401</v>
      </c>
      <c r="B463" s="57">
        <v>0</v>
      </c>
    </row>
    <row r="464" s="52" customFormat="true" ht="17" customHeight="true" spans="1:2">
      <c r="A464" s="56" t="s">
        <v>402</v>
      </c>
      <c r="B464" s="57">
        <v>0</v>
      </c>
    </row>
    <row r="465" s="52" customFormat="true" ht="17" customHeight="true" spans="1:2">
      <c r="A465" s="56" t="s">
        <v>403</v>
      </c>
      <c r="B465" s="57">
        <v>19</v>
      </c>
    </row>
    <row r="466" s="52" customFormat="true" ht="17" customHeight="true" spans="1:2">
      <c r="A466" s="56" t="s">
        <v>404</v>
      </c>
      <c r="B466" s="57">
        <v>0</v>
      </c>
    </row>
    <row r="467" s="52" customFormat="true" ht="17" customHeight="true" spans="1:2">
      <c r="A467" s="56" t="s">
        <v>405</v>
      </c>
      <c r="B467" s="57">
        <v>19</v>
      </c>
    </row>
    <row r="468" s="52" customFormat="true" ht="17" customHeight="true" spans="1:2">
      <c r="A468" s="56" t="s">
        <v>406</v>
      </c>
      <c r="B468" s="57">
        <v>0</v>
      </c>
    </row>
    <row r="469" s="52" customFormat="true" ht="17" customHeight="true" spans="1:2">
      <c r="A469" s="56" t="s">
        <v>407</v>
      </c>
      <c r="B469" s="57">
        <v>0</v>
      </c>
    </row>
    <row r="470" s="52" customFormat="true" ht="17" customHeight="true" spans="1:2">
      <c r="A470" s="56" t="s">
        <v>408</v>
      </c>
      <c r="B470" s="57">
        <v>827</v>
      </c>
    </row>
    <row r="471" s="52" customFormat="true" ht="17" customHeight="true" spans="1:2">
      <c r="A471" s="56" t="s">
        <v>382</v>
      </c>
      <c r="B471" s="57">
        <v>514</v>
      </c>
    </row>
    <row r="472" s="52" customFormat="true" ht="17" customHeight="true" spans="1:2">
      <c r="A472" s="56" t="s">
        <v>409</v>
      </c>
      <c r="B472" s="57">
        <v>267</v>
      </c>
    </row>
    <row r="473" s="52" customFormat="true" ht="17" customHeight="true" spans="1:2">
      <c r="A473" s="56" t="s">
        <v>410</v>
      </c>
      <c r="B473" s="57">
        <v>0</v>
      </c>
    </row>
    <row r="474" s="52" customFormat="true" ht="17" customHeight="true" spans="1:2">
      <c r="A474" s="56" t="s">
        <v>411</v>
      </c>
      <c r="B474" s="57">
        <v>0</v>
      </c>
    </row>
    <row r="475" s="52" customFormat="true" ht="17" customHeight="true" spans="1:2">
      <c r="A475" s="56" t="s">
        <v>412</v>
      </c>
      <c r="B475" s="57">
        <v>0</v>
      </c>
    </row>
    <row r="476" s="52" customFormat="true" ht="17" customHeight="true" spans="1:2">
      <c r="A476" s="56" t="s">
        <v>413</v>
      </c>
      <c r="B476" s="57">
        <v>46</v>
      </c>
    </row>
    <row r="477" s="52" customFormat="true" ht="17" customHeight="true" spans="1:2">
      <c r="A477" s="56" t="s">
        <v>414</v>
      </c>
      <c r="B477" s="57">
        <v>0</v>
      </c>
    </row>
    <row r="478" s="52" customFormat="true" ht="17" customHeight="true" spans="1:2">
      <c r="A478" s="56" t="s">
        <v>415</v>
      </c>
      <c r="B478" s="57">
        <v>0</v>
      </c>
    </row>
    <row r="479" s="52" customFormat="true" ht="17" customHeight="true" spans="1:2">
      <c r="A479" s="56" t="s">
        <v>416</v>
      </c>
      <c r="B479" s="57">
        <v>0</v>
      </c>
    </row>
    <row r="480" s="52" customFormat="true" ht="17" customHeight="true" spans="1:2">
      <c r="A480" s="56" t="s">
        <v>417</v>
      </c>
      <c r="B480" s="57">
        <v>0</v>
      </c>
    </row>
    <row r="481" s="52" customFormat="true" ht="17" customHeight="true" spans="1:2">
      <c r="A481" s="56" t="s">
        <v>418</v>
      </c>
      <c r="B481" s="57">
        <v>0</v>
      </c>
    </row>
    <row r="482" s="52" customFormat="true" ht="17" customHeight="true" spans="1:2">
      <c r="A482" s="56" t="s">
        <v>419</v>
      </c>
      <c r="B482" s="57">
        <v>0</v>
      </c>
    </row>
    <row r="483" s="52" customFormat="true" ht="17" customHeight="true" spans="1:2">
      <c r="A483" s="56" t="s">
        <v>420</v>
      </c>
      <c r="B483" s="57">
        <v>0</v>
      </c>
    </row>
    <row r="484" s="52" customFormat="true" ht="16.95" customHeight="true" spans="1:2">
      <c r="A484" s="56" t="s">
        <v>421</v>
      </c>
      <c r="B484" s="57">
        <v>0</v>
      </c>
    </row>
    <row r="485" s="52" customFormat="true" ht="17" customHeight="true" spans="1:2">
      <c r="A485" s="56" t="s">
        <v>422</v>
      </c>
      <c r="B485" s="57">
        <v>35184</v>
      </c>
    </row>
    <row r="486" s="52" customFormat="true" ht="17" customHeight="true" spans="1:2">
      <c r="A486" s="56" t="s">
        <v>423</v>
      </c>
      <c r="B486" s="57">
        <v>27858</v>
      </c>
    </row>
    <row r="487" s="52" customFormat="true" ht="17" customHeight="true" spans="1:2">
      <c r="A487" s="56" t="s">
        <v>424</v>
      </c>
      <c r="B487" s="57">
        <v>0</v>
      </c>
    </row>
    <row r="488" s="52" customFormat="true" ht="17" customHeight="true" spans="1:2">
      <c r="A488" s="56" t="s">
        <v>425</v>
      </c>
      <c r="B488" s="57">
        <v>0</v>
      </c>
    </row>
    <row r="489" s="52" customFormat="true" ht="17" customHeight="true" spans="1:2">
      <c r="A489" s="56" t="s">
        <v>426</v>
      </c>
      <c r="B489" s="57">
        <v>7326</v>
      </c>
    </row>
    <row r="490" s="52" customFormat="true" ht="17" customHeight="true" spans="1:2">
      <c r="A490" s="56" t="s">
        <v>427</v>
      </c>
      <c r="B490" s="57">
        <v>28803</v>
      </c>
    </row>
    <row r="491" s="52" customFormat="true" ht="17" customHeight="true" spans="1:2">
      <c r="A491" s="56" t="s">
        <v>428</v>
      </c>
      <c r="B491" s="57">
        <v>18588</v>
      </c>
    </row>
    <row r="492" s="52" customFormat="true" ht="17" customHeight="true" spans="1:2">
      <c r="A492" s="56" t="s">
        <v>101</v>
      </c>
      <c r="B492" s="57">
        <v>2058</v>
      </c>
    </row>
    <row r="493" s="52" customFormat="true" ht="17" customHeight="true" spans="1:2">
      <c r="A493" s="56" t="s">
        <v>102</v>
      </c>
      <c r="B493" s="57">
        <v>405</v>
      </c>
    </row>
    <row r="494" s="52" customFormat="true" ht="17" customHeight="true" spans="1:2">
      <c r="A494" s="56" t="s">
        <v>103</v>
      </c>
      <c r="B494" s="57">
        <v>64</v>
      </c>
    </row>
    <row r="495" s="52" customFormat="true" ht="17" customHeight="true" spans="1:2">
      <c r="A495" s="56" t="s">
        <v>429</v>
      </c>
      <c r="B495" s="57">
        <v>1365</v>
      </c>
    </row>
    <row r="496" s="52" customFormat="true" ht="17" customHeight="true" spans="1:2">
      <c r="A496" s="56" t="s">
        <v>430</v>
      </c>
      <c r="B496" s="57">
        <v>0</v>
      </c>
    </row>
    <row r="497" s="52" customFormat="true" ht="17" customHeight="true" spans="1:2">
      <c r="A497" s="56" t="s">
        <v>431</v>
      </c>
      <c r="B497" s="57">
        <v>0</v>
      </c>
    </row>
    <row r="498" s="52" customFormat="true" ht="17" customHeight="true" spans="1:2">
      <c r="A498" s="56" t="s">
        <v>432</v>
      </c>
      <c r="B498" s="57">
        <v>1122</v>
      </c>
    </row>
    <row r="499" s="52" customFormat="true" ht="17" customHeight="true" spans="1:2">
      <c r="A499" s="56" t="s">
        <v>433</v>
      </c>
      <c r="B499" s="57">
        <v>309</v>
      </c>
    </row>
    <row r="500" s="52" customFormat="true" ht="17" customHeight="true" spans="1:2">
      <c r="A500" s="56" t="s">
        <v>434</v>
      </c>
      <c r="B500" s="57">
        <v>1164</v>
      </c>
    </row>
    <row r="501" s="52" customFormat="true" ht="17" customHeight="true" spans="1:2">
      <c r="A501" s="56" t="s">
        <v>435</v>
      </c>
      <c r="B501" s="57">
        <v>64</v>
      </c>
    </row>
    <row r="502" s="52" customFormat="true" ht="17" customHeight="true" spans="1:2">
      <c r="A502" s="56" t="s">
        <v>436</v>
      </c>
      <c r="B502" s="57">
        <v>268</v>
      </c>
    </row>
    <row r="503" s="52" customFormat="true" ht="17" customHeight="true" spans="1:2">
      <c r="A503" s="56" t="s">
        <v>437</v>
      </c>
      <c r="B503" s="57">
        <v>66</v>
      </c>
    </row>
    <row r="504" s="52" customFormat="true" ht="17" customHeight="true" spans="1:2">
      <c r="A504" s="56" t="s">
        <v>438</v>
      </c>
      <c r="B504" s="57">
        <v>706</v>
      </c>
    </row>
    <row r="505" s="52" customFormat="true" ht="17" customHeight="true" spans="1:2">
      <c r="A505" s="56" t="s">
        <v>439</v>
      </c>
      <c r="B505" s="57">
        <v>537</v>
      </c>
    </row>
    <row r="506" s="52" customFormat="true" ht="17" customHeight="true" spans="1:2">
      <c r="A506" s="56" t="s">
        <v>440</v>
      </c>
      <c r="B506" s="57">
        <v>10460</v>
      </c>
    </row>
    <row r="507" s="52" customFormat="true" ht="17" customHeight="true" spans="1:2">
      <c r="A507" s="56" t="s">
        <v>441</v>
      </c>
      <c r="B507" s="57">
        <v>1769</v>
      </c>
    </row>
    <row r="508" s="52" customFormat="true" ht="17" customHeight="true" spans="1:2">
      <c r="A508" s="56" t="s">
        <v>101</v>
      </c>
      <c r="B508" s="57">
        <v>0</v>
      </c>
    </row>
    <row r="509" s="52" customFormat="true" ht="17" customHeight="true" spans="1:2">
      <c r="A509" s="56" t="s">
        <v>102</v>
      </c>
      <c r="B509" s="57">
        <v>14</v>
      </c>
    </row>
    <row r="510" s="52" customFormat="true" ht="17" customHeight="true" spans="1:2">
      <c r="A510" s="56" t="s">
        <v>103</v>
      </c>
      <c r="B510" s="57">
        <v>0</v>
      </c>
    </row>
    <row r="511" s="52" customFormat="true" ht="17" customHeight="true" spans="1:2">
      <c r="A511" s="56" t="s">
        <v>442</v>
      </c>
      <c r="B511" s="57">
        <v>530</v>
      </c>
    </row>
    <row r="512" s="52" customFormat="true" ht="17" customHeight="true" spans="1:2">
      <c r="A512" s="56" t="s">
        <v>443</v>
      </c>
      <c r="B512" s="57">
        <v>1181</v>
      </c>
    </row>
    <row r="513" s="52" customFormat="true" ht="17" customHeight="true" spans="1:2">
      <c r="A513" s="56" t="s">
        <v>444</v>
      </c>
      <c r="B513" s="57">
        <v>44</v>
      </c>
    </row>
    <row r="514" s="52" customFormat="true" ht="17" customHeight="true" spans="1:2">
      <c r="A514" s="56" t="s">
        <v>445</v>
      </c>
      <c r="B514" s="57">
        <v>0</v>
      </c>
    </row>
    <row r="515" s="52" customFormat="true" ht="17" customHeight="true" spans="1:2">
      <c r="A515" s="56" t="s">
        <v>446</v>
      </c>
      <c r="B515" s="57">
        <v>1645</v>
      </c>
    </row>
    <row r="516" s="52" customFormat="true" ht="17" customHeight="true" spans="1:2">
      <c r="A516" s="56" t="s">
        <v>101</v>
      </c>
      <c r="B516" s="57">
        <v>415</v>
      </c>
    </row>
    <row r="517" s="52" customFormat="true" ht="17" customHeight="true" spans="1:2">
      <c r="A517" s="56" t="s">
        <v>102</v>
      </c>
      <c r="B517" s="57">
        <v>45</v>
      </c>
    </row>
    <row r="518" s="52" customFormat="true" ht="17" customHeight="true" spans="1:2">
      <c r="A518" s="56" t="s">
        <v>103</v>
      </c>
      <c r="B518" s="57">
        <v>0</v>
      </c>
    </row>
    <row r="519" s="52" customFormat="true" ht="17" customHeight="true" spans="1:2">
      <c r="A519" s="56" t="s">
        <v>447</v>
      </c>
      <c r="B519" s="57">
        <v>0</v>
      </c>
    </row>
    <row r="520" s="52" customFormat="true" ht="17" customHeight="true" spans="1:2">
      <c r="A520" s="56" t="s">
        <v>448</v>
      </c>
      <c r="B520" s="57">
        <v>10</v>
      </c>
    </row>
    <row r="521" s="52" customFormat="true" ht="17" customHeight="true" spans="1:2">
      <c r="A521" s="56" t="s">
        <v>449</v>
      </c>
      <c r="B521" s="57">
        <v>235</v>
      </c>
    </row>
    <row r="522" s="52" customFormat="true" ht="17" customHeight="true" spans="1:2">
      <c r="A522" s="56" t="s">
        <v>450</v>
      </c>
      <c r="B522" s="57">
        <v>0</v>
      </c>
    </row>
    <row r="523" s="52" customFormat="true" ht="17" customHeight="true" spans="1:2">
      <c r="A523" s="56" t="s">
        <v>451</v>
      </c>
      <c r="B523" s="57">
        <v>612</v>
      </c>
    </row>
    <row r="524" s="52" customFormat="true" ht="17" customHeight="true" spans="1:2">
      <c r="A524" s="56" t="s">
        <v>452</v>
      </c>
      <c r="B524" s="57">
        <v>0</v>
      </c>
    </row>
    <row r="525" s="52" customFormat="true" ht="17" customHeight="true" spans="1:2">
      <c r="A525" s="56" t="s">
        <v>453</v>
      </c>
      <c r="B525" s="57">
        <v>328</v>
      </c>
    </row>
    <row r="526" s="52" customFormat="true" ht="17" customHeight="true" spans="1:2">
      <c r="A526" s="56" t="s">
        <v>454</v>
      </c>
      <c r="B526" s="57">
        <v>0</v>
      </c>
    </row>
    <row r="527" s="52" customFormat="true" ht="17" customHeight="true" spans="1:2">
      <c r="A527" s="56" t="s">
        <v>101</v>
      </c>
      <c r="B527" s="57">
        <v>0</v>
      </c>
    </row>
    <row r="528" s="52" customFormat="true" ht="17" customHeight="true" spans="1:2">
      <c r="A528" s="56" t="s">
        <v>102</v>
      </c>
      <c r="B528" s="57">
        <v>0</v>
      </c>
    </row>
    <row r="529" s="52" customFormat="true" ht="17" customHeight="true" spans="1:2">
      <c r="A529" s="56" t="s">
        <v>103</v>
      </c>
      <c r="B529" s="57">
        <v>0</v>
      </c>
    </row>
    <row r="530" s="52" customFormat="true" ht="17" customHeight="true" spans="1:2">
      <c r="A530" s="56" t="s">
        <v>455</v>
      </c>
      <c r="B530" s="57">
        <v>0</v>
      </c>
    </row>
    <row r="531" s="52" customFormat="true" ht="17" customHeight="true" spans="1:2">
      <c r="A531" s="56" t="s">
        <v>456</v>
      </c>
      <c r="B531" s="57">
        <v>0</v>
      </c>
    </row>
    <row r="532" s="52" customFormat="true" ht="17" customHeight="true" spans="1:2">
      <c r="A532" s="56" t="s">
        <v>457</v>
      </c>
      <c r="B532" s="57">
        <v>0</v>
      </c>
    </row>
    <row r="533" s="52" customFormat="true" ht="17" customHeight="true" spans="1:2">
      <c r="A533" s="56" t="s">
        <v>458</v>
      </c>
      <c r="B533" s="57">
        <v>0</v>
      </c>
    </row>
    <row r="534" s="52" customFormat="true" ht="17" customHeight="true" spans="1:2">
      <c r="A534" s="56" t="s">
        <v>459</v>
      </c>
      <c r="B534" s="57">
        <v>0</v>
      </c>
    </row>
    <row r="535" s="52" customFormat="true" ht="17" customHeight="true" spans="1:2">
      <c r="A535" s="56" t="s">
        <v>460</v>
      </c>
      <c r="B535" s="57">
        <v>1876</v>
      </c>
    </row>
    <row r="536" s="52" customFormat="true" ht="17" customHeight="true" spans="1:2">
      <c r="A536" s="56" t="s">
        <v>101</v>
      </c>
      <c r="B536" s="57">
        <v>0</v>
      </c>
    </row>
    <row r="537" s="52" customFormat="true" ht="17" customHeight="true" spans="1:2">
      <c r="A537" s="56" t="s">
        <v>102</v>
      </c>
      <c r="B537" s="57">
        <v>0</v>
      </c>
    </row>
    <row r="538" s="52" customFormat="true" ht="17" customHeight="true" spans="1:2">
      <c r="A538" s="56" t="s">
        <v>103</v>
      </c>
      <c r="B538" s="57">
        <v>0</v>
      </c>
    </row>
    <row r="539" s="52" customFormat="true" ht="16.95" customHeight="true" spans="1:2">
      <c r="A539" s="56" t="s">
        <v>461</v>
      </c>
      <c r="B539" s="57">
        <v>56</v>
      </c>
    </row>
    <row r="540" s="52" customFormat="true" ht="16.95" customHeight="true" spans="1:2">
      <c r="A540" s="56" t="s">
        <v>462</v>
      </c>
      <c r="B540" s="57">
        <v>0</v>
      </c>
    </row>
    <row r="541" s="52" customFormat="true" ht="16.95" customHeight="true" spans="1:2">
      <c r="A541" s="56" t="s">
        <v>463</v>
      </c>
      <c r="B541" s="57">
        <v>24</v>
      </c>
    </row>
    <row r="542" s="52" customFormat="true" ht="17" customHeight="true" spans="1:2">
      <c r="A542" s="56" t="s">
        <v>464</v>
      </c>
      <c r="B542" s="57">
        <v>1796</v>
      </c>
    </row>
    <row r="543" s="52" customFormat="true" ht="17" customHeight="true" spans="1:2">
      <c r="A543" s="56" t="s">
        <v>465</v>
      </c>
      <c r="B543" s="57">
        <v>4925</v>
      </c>
    </row>
    <row r="544" s="52" customFormat="true" ht="17" customHeight="true" spans="1:2">
      <c r="A544" s="56" t="s">
        <v>466</v>
      </c>
      <c r="B544" s="57">
        <v>4575</v>
      </c>
    </row>
    <row r="545" s="52" customFormat="true" ht="17" customHeight="true" spans="1:2">
      <c r="A545" s="56" t="s">
        <v>467</v>
      </c>
      <c r="B545" s="57">
        <v>0</v>
      </c>
    </row>
    <row r="546" s="52" customFormat="true" ht="17" customHeight="true" spans="1:2">
      <c r="A546" s="56" t="s">
        <v>468</v>
      </c>
      <c r="B546" s="57">
        <v>350</v>
      </c>
    </row>
    <row r="547" s="52" customFormat="true" ht="17" customHeight="true" spans="1:2">
      <c r="A547" s="56" t="s">
        <v>469</v>
      </c>
      <c r="B547" s="57">
        <v>80197</v>
      </c>
    </row>
    <row r="548" s="52" customFormat="true" ht="17" customHeight="true" spans="1:2">
      <c r="A548" s="56" t="s">
        <v>470</v>
      </c>
      <c r="B548" s="57">
        <v>6381</v>
      </c>
    </row>
    <row r="549" s="52" customFormat="true" ht="17" customHeight="true" spans="1:2">
      <c r="A549" s="56" t="s">
        <v>101</v>
      </c>
      <c r="B549" s="57">
        <v>1286</v>
      </c>
    </row>
    <row r="550" s="52" customFormat="true" ht="17" customHeight="true" spans="1:2">
      <c r="A550" s="56" t="s">
        <v>102</v>
      </c>
      <c r="B550" s="57">
        <v>327</v>
      </c>
    </row>
    <row r="551" s="52" customFormat="true" ht="17" customHeight="true" spans="1:2">
      <c r="A551" s="56" t="s">
        <v>103</v>
      </c>
      <c r="B551" s="57">
        <v>0</v>
      </c>
    </row>
    <row r="552" s="52" customFormat="true" ht="17" customHeight="true" spans="1:2">
      <c r="A552" s="56" t="s">
        <v>471</v>
      </c>
      <c r="B552" s="57">
        <v>460</v>
      </c>
    </row>
    <row r="553" s="52" customFormat="true" ht="17" customHeight="true" spans="1:2">
      <c r="A553" s="56" t="s">
        <v>472</v>
      </c>
      <c r="B553" s="57">
        <v>314</v>
      </c>
    </row>
    <row r="554" s="52" customFormat="true" ht="17" customHeight="true" spans="1:2">
      <c r="A554" s="56" t="s">
        <v>473</v>
      </c>
      <c r="B554" s="57">
        <v>1271</v>
      </c>
    </row>
    <row r="555" s="52" customFormat="true" ht="17" customHeight="true" spans="1:2">
      <c r="A555" s="56" t="s">
        <v>474</v>
      </c>
      <c r="B555" s="57">
        <v>1101</v>
      </c>
    </row>
    <row r="556" s="52" customFormat="true" ht="17" customHeight="true" spans="1:2">
      <c r="A556" s="56" t="s">
        <v>142</v>
      </c>
      <c r="B556" s="57">
        <v>367</v>
      </c>
    </row>
    <row r="557" s="52" customFormat="true" ht="17" customHeight="true" spans="1:2">
      <c r="A557" s="56" t="s">
        <v>475</v>
      </c>
      <c r="B557" s="57">
        <v>0</v>
      </c>
    </row>
    <row r="558" s="52" customFormat="true" ht="17" customHeight="true" spans="1:2">
      <c r="A558" s="56" t="s">
        <v>476</v>
      </c>
      <c r="B558" s="57">
        <v>3</v>
      </c>
    </row>
    <row r="559" s="52" customFormat="true" ht="17" customHeight="true" spans="1:2">
      <c r="A559" s="56" t="s">
        <v>477</v>
      </c>
      <c r="B559" s="57">
        <v>10</v>
      </c>
    </row>
    <row r="560" s="52" customFormat="true" ht="17" customHeight="true" spans="1:2">
      <c r="A560" s="56" t="s">
        <v>478</v>
      </c>
      <c r="B560" s="57">
        <v>0</v>
      </c>
    </row>
    <row r="561" s="52" customFormat="true" ht="16.95" customHeight="true" spans="1:2">
      <c r="A561" s="56" t="s">
        <v>479</v>
      </c>
      <c r="B561" s="57">
        <v>0</v>
      </c>
    </row>
    <row r="562" s="52" customFormat="true" ht="16.95" customHeight="true" spans="1:2">
      <c r="A562" s="56" t="s">
        <v>480</v>
      </c>
      <c r="B562" s="57">
        <v>0</v>
      </c>
    </row>
    <row r="563" s="52" customFormat="true" ht="16.95" customHeight="true" spans="1:2">
      <c r="A563" s="56" t="s">
        <v>481</v>
      </c>
      <c r="B563" s="57">
        <v>0</v>
      </c>
    </row>
    <row r="564" s="52" customFormat="true" ht="16.95" customHeight="true" spans="1:2">
      <c r="A564" s="56" t="s">
        <v>482</v>
      </c>
      <c r="B564" s="57">
        <v>0</v>
      </c>
    </row>
    <row r="565" s="52" customFormat="true" ht="16.95" customHeight="true" spans="1:2">
      <c r="A565" s="56" t="s">
        <v>110</v>
      </c>
      <c r="B565" s="57">
        <v>0</v>
      </c>
    </row>
    <row r="566" s="52" customFormat="true" ht="17" customHeight="true" spans="1:2">
      <c r="A566" s="56" t="s">
        <v>483</v>
      </c>
      <c r="B566" s="57">
        <v>1242</v>
      </c>
    </row>
    <row r="567" s="52" customFormat="true" ht="17" customHeight="true" spans="1:2">
      <c r="A567" s="56" t="s">
        <v>484</v>
      </c>
      <c r="B567" s="57">
        <v>2030</v>
      </c>
    </row>
    <row r="568" s="52" customFormat="true" ht="17" customHeight="true" spans="1:2">
      <c r="A568" s="56" t="s">
        <v>101</v>
      </c>
      <c r="B568" s="57">
        <v>676</v>
      </c>
    </row>
    <row r="569" s="52" customFormat="true" ht="17" customHeight="true" spans="1:2">
      <c r="A569" s="56" t="s">
        <v>102</v>
      </c>
      <c r="B569" s="57">
        <v>156</v>
      </c>
    </row>
    <row r="570" s="52" customFormat="true" ht="17" customHeight="true" spans="1:2">
      <c r="A570" s="56" t="s">
        <v>103</v>
      </c>
      <c r="B570" s="57">
        <v>0</v>
      </c>
    </row>
    <row r="571" s="52" customFormat="true" ht="17" customHeight="true" spans="1:2">
      <c r="A571" s="56" t="s">
        <v>485</v>
      </c>
      <c r="B571" s="57">
        <v>152</v>
      </c>
    </row>
    <row r="572" s="52" customFormat="true" ht="17" customHeight="true" spans="1:2">
      <c r="A572" s="56" t="s">
        <v>486</v>
      </c>
      <c r="B572" s="57">
        <v>9</v>
      </c>
    </row>
    <row r="573" s="52" customFormat="true" ht="17" customHeight="true" spans="1:2">
      <c r="A573" s="56" t="s">
        <v>487</v>
      </c>
      <c r="B573" s="57">
        <v>0</v>
      </c>
    </row>
    <row r="574" s="52" customFormat="true" ht="17" customHeight="true" spans="1:2">
      <c r="A574" s="56" t="s">
        <v>488</v>
      </c>
      <c r="B574" s="57">
        <v>1037</v>
      </c>
    </row>
    <row r="575" s="52" customFormat="true" ht="17" customHeight="true" spans="1:2">
      <c r="A575" s="56" t="s">
        <v>489</v>
      </c>
      <c r="B575" s="57">
        <v>34588</v>
      </c>
    </row>
    <row r="576" s="52" customFormat="true" ht="17" customHeight="true" spans="1:2">
      <c r="A576" s="56" t="s">
        <v>490</v>
      </c>
      <c r="B576" s="57">
        <v>31</v>
      </c>
    </row>
    <row r="577" s="52" customFormat="true" ht="17" customHeight="true" spans="1:2">
      <c r="A577" s="56" t="s">
        <v>491</v>
      </c>
      <c r="B577" s="57">
        <v>1</v>
      </c>
    </row>
    <row r="578" s="52" customFormat="true" ht="17" customHeight="true" spans="1:2">
      <c r="A578" s="56" t="s">
        <v>492</v>
      </c>
      <c r="B578" s="57">
        <v>0</v>
      </c>
    </row>
    <row r="579" s="52" customFormat="true" ht="17" customHeight="true" spans="1:2">
      <c r="A579" s="56" t="s">
        <v>493</v>
      </c>
      <c r="B579" s="57">
        <v>14269</v>
      </c>
    </row>
    <row r="580" s="52" customFormat="true" ht="17" customHeight="true" spans="1:2">
      <c r="A580" s="56" t="s">
        <v>494</v>
      </c>
      <c r="B580" s="57">
        <v>7138</v>
      </c>
    </row>
    <row r="581" s="52" customFormat="true" ht="17" customHeight="true" spans="1:2">
      <c r="A581" s="56" t="s">
        <v>495</v>
      </c>
      <c r="B581" s="57">
        <v>156</v>
      </c>
    </row>
    <row r="582" s="52" customFormat="true" ht="16.95" customHeight="true" spans="1:2">
      <c r="A582" s="56" t="s">
        <v>496</v>
      </c>
      <c r="B582" s="57">
        <v>5568</v>
      </c>
    </row>
    <row r="583" s="52" customFormat="true" ht="17" customHeight="true" spans="1:2">
      <c r="A583" s="56" t="s">
        <v>497</v>
      </c>
      <c r="B583" s="57">
        <v>7425</v>
      </c>
    </row>
    <row r="584" s="52" customFormat="true" ht="17" customHeight="true" spans="1:2">
      <c r="A584" s="56" t="s">
        <v>498</v>
      </c>
      <c r="B584" s="57">
        <v>0</v>
      </c>
    </row>
    <row r="585" s="52" customFormat="true" ht="17" customHeight="true" spans="1:2">
      <c r="A585" s="56" t="s">
        <v>499</v>
      </c>
      <c r="B585" s="57">
        <v>0</v>
      </c>
    </row>
    <row r="586" s="52" customFormat="true" ht="17" customHeight="true" spans="1:2">
      <c r="A586" s="56" t="s">
        <v>500</v>
      </c>
      <c r="B586" s="57">
        <v>0</v>
      </c>
    </row>
    <row r="587" s="52" customFormat="true" ht="17" customHeight="true" spans="1:2">
      <c r="A587" s="56" t="s">
        <v>501</v>
      </c>
      <c r="B587" s="57">
        <v>0</v>
      </c>
    </row>
    <row r="588" s="52" customFormat="true" ht="17" customHeight="true" spans="1:2">
      <c r="A588" s="56" t="s">
        <v>502</v>
      </c>
      <c r="B588" s="57">
        <v>1761</v>
      </c>
    </row>
    <row r="589" s="52" customFormat="true" ht="17" customHeight="true" spans="1:2">
      <c r="A589" s="56" t="s">
        <v>503</v>
      </c>
      <c r="B589" s="57">
        <v>0</v>
      </c>
    </row>
    <row r="590" s="52" customFormat="true" ht="17" customHeight="true" spans="1:2">
      <c r="A590" s="56" t="s">
        <v>504</v>
      </c>
      <c r="B590" s="57">
        <v>0</v>
      </c>
    </row>
    <row r="591" s="52" customFormat="true" ht="17" customHeight="true" spans="1:2">
      <c r="A591" s="56" t="s">
        <v>505</v>
      </c>
      <c r="B591" s="57">
        <v>97</v>
      </c>
    </row>
    <row r="592" s="52" customFormat="true" ht="17" customHeight="true" spans="1:2">
      <c r="A592" s="56" t="s">
        <v>506</v>
      </c>
      <c r="B592" s="57">
        <v>0</v>
      </c>
    </row>
    <row r="593" s="52" customFormat="true" ht="17" customHeight="true" spans="1:2">
      <c r="A593" s="56" t="s">
        <v>507</v>
      </c>
      <c r="B593" s="57">
        <v>0</v>
      </c>
    </row>
    <row r="594" s="52" customFormat="true" ht="17" customHeight="true" spans="1:2">
      <c r="A594" s="56" t="s">
        <v>508</v>
      </c>
      <c r="B594" s="57">
        <v>0</v>
      </c>
    </row>
    <row r="595" s="52" customFormat="true" ht="17" customHeight="true" spans="1:2">
      <c r="A595" s="56" t="s">
        <v>509</v>
      </c>
      <c r="B595" s="57">
        <v>491</v>
      </c>
    </row>
    <row r="596" s="52" customFormat="true" ht="17" customHeight="true" spans="1:2">
      <c r="A596" s="56" t="s">
        <v>510</v>
      </c>
      <c r="B596" s="57">
        <v>1173</v>
      </c>
    </row>
    <row r="597" s="52" customFormat="true" ht="17" customHeight="true" spans="1:2">
      <c r="A597" s="56" t="s">
        <v>511</v>
      </c>
      <c r="B597" s="57">
        <v>0</v>
      </c>
    </row>
    <row r="598" s="52" customFormat="true" ht="17" customHeight="true" spans="1:2">
      <c r="A598" s="56" t="s">
        <v>512</v>
      </c>
      <c r="B598" s="57">
        <v>1000</v>
      </c>
    </row>
    <row r="599" s="52" customFormat="true" ht="17" customHeight="true" spans="1:2">
      <c r="A599" s="56" t="s">
        <v>513</v>
      </c>
      <c r="B599" s="57">
        <v>0</v>
      </c>
    </row>
    <row r="600" s="52" customFormat="true" ht="17" customHeight="true" spans="1:2">
      <c r="A600" s="56" t="s">
        <v>514</v>
      </c>
      <c r="B600" s="57">
        <v>0</v>
      </c>
    </row>
    <row r="601" s="52" customFormat="true" ht="17" customHeight="true" spans="1:2">
      <c r="A601" s="56" t="s">
        <v>515</v>
      </c>
      <c r="B601" s="57">
        <v>0</v>
      </c>
    </row>
    <row r="602" s="52" customFormat="true" ht="17" customHeight="true" spans="1:2">
      <c r="A602" s="56" t="s">
        <v>516</v>
      </c>
      <c r="B602" s="57">
        <v>0</v>
      </c>
    </row>
    <row r="603" s="52" customFormat="true" ht="17" customHeight="true" spans="1:2">
      <c r="A603" s="56" t="s">
        <v>517</v>
      </c>
      <c r="B603" s="57">
        <v>0</v>
      </c>
    </row>
    <row r="604" s="52" customFormat="true" ht="17" customHeight="true" spans="1:2">
      <c r="A604" s="56" t="s">
        <v>518</v>
      </c>
      <c r="B604" s="57">
        <v>0</v>
      </c>
    </row>
    <row r="605" s="52" customFormat="true" ht="17" customHeight="true" spans="1:2">
      <c r="A605" s="56" t="s">
        <v>519</v>
      </c>
      <c r="B605" s="57">
        <v>1000</v>
      </c>
    </row>
    <row r="606" s="52" customFormat="true" ht="17" customHeight="true" spans="1:2">
      <c r="A606" s="56" t="s">
        <v>520</v>
      </c>
      <c r="B606" s="57">
        <v>1465</v>
      </c>
    </row>
    <row r="607" s="52" customFormat="true" ht="17" customHeight="true" spans="1:2">
      <c r="A607" s="56" t="s">
        <v>521</v>
      </c>
      <c r="B607" s="57">
        <v>0</v>
      </c>
    </row>
    <row r="608" s="52" customFormat="true" ht="17" customHeight="true" spans="1:2">
      <c r="A608" s="56" t="s">
        <v>522</v>
      </c>
      <c r="B608" s="57">
        <v>1050</v>
      </c>
    </row>
    <row r="609" s="52" customFormat="true" ht="17" customHeight="true" spans="1:2">
      <c r="A609" s="56" t="s">
        <v>523</v>
      </c>
      <c r="B609" s="57">
        <v>229</v>
      </c>
    </row>
    <row r="610" s="52" customFormat="true" ht="17" customHeight="true" spans="1:2">
      <c r="A610" s="56" t="s">
        <v>524</v>
      </c>
      <c r="B610" s="57">
        <v>0</v>
      </c>
    </row>
    <row r="611" s="52" customFormat="true" ht="17" customHeight="true" spans="1:2">
      <c r="A611" s="56" t="s">
        <v>525</v>
      </c>
      <c r="B611" s="57">
        <v>50</v>
      </c>
    </row>
    <row r="612" s="52" customFormat="true" ht="17" customHeight="true" spans="1:2">
      <c r="A612" s="56" t="s">
        <v>526</v>
      </c>
      <c r="B612" s="57">
        <v>136</v>
      </c>
    </row>
    <row r="613" s="52" customFormat="true" ht="17" customHeight="true" spans="1:2">
      <c r="A613" s="56" t="s">
        <v>527</v>
      </c>
      <c r="B613" s="57">
        <v>1506</v>
      </c>
    </row>
    <row r="614" s="52" customFormat="true" ht="17" customHeight="true" spans="1:2">
      <c r="A614" s="56" t="s">
        <v>528</v>
      </c>
      <c r="B614" s="57">
        <v>810</v>
      </c>
    </row>
    <row r="615" s="52" customFormat="true" ht="17" customHeight="true" spans="1:2">
      <c r="A615" s="56" t="s">
        <v>529</v>
      </c>
      <c r="B615" s="57">
        <v>50</v>
      </c>
    </row>
    <row r="616" s="52" customFormat="true" ht="17" customHeight="true" spans="1:2">
      <c r="A616" s="56" t="s">
        <v>530</v>
      </c>
      <c r="B616" s="57">
        <v>0</v>
      </c>
    </row>
    <row r="617" s="52" customFormat="true" ht="17" customHeight="true" spans="1:2">
      <c r="A617" s="56" t="s">
        <v>531</v>
      </c>
      <c r="B617" s="57">
        <v>470</v>
      </c>
    </row>
    <row r="618" s="52" customFormat="true" ht="17" customHeight="true" spans="1:2">
      <c r="A618" s="56" t="s">
        <v>532</v>
      </c>
      <c r="B618" s="57">
        <v>0</v>
      </c>
    </row>
    <row r="619" s="52" customFormat="true" ht="16.95" customHeight="true" spans="1:2">
      <c r="A619" s="56" t="s">
        <v>533</v>
      </c>
      <c r="B619" s="57">
        <v>176</v>
      </c>
    </row>
    <row r="620" s="52" customFormat="true" ht="17" customHeight="true" spans="1:2">
      <c r="A620" s="56" t="s">
        <v>534</v>
      </c>
      <c r="B620" s="57">
        <v>0</v>
      </c>
    </row>
    <row r="621" s="52" customFormat="true" ht="17" customHeight="true" spans="1:2">
      <c r="A621" s="56" t="s">
        <v>535</v>
      </c>
      <c r="B621" s="57">
        <v>2818</v>
      </c>
    </row>
    <row r="622" s="52" customFormat="true" ht="17" customHeight="true" spans="1:2">
      <c r="A622" s="56" t="s">
        <v>101</v>
      </c>
      <c r="B622" s="57">
        <v>412</v>
      </c>
    </row>
    <row r="623" s="52" customFormat="true" ht="17" customHeight="true" spans="1:2">
      <c r="A623" s="56" t="s">
        <v>102</v>
      </c>
      <c r="B623" s="57">
        <v>227</v>
      </c>
    </row>
    <row r="624" s="52" customFormat="true" ht="17" customHeight="true" spans="1:2">
      <c r="A624" s="56" t="s">
        <v>103</v>
      </c>
      <c r="B624" s="57">
        <v>0</v>
      </c>
    </row>
    <row r="625" s="52" customFormat="true" ht="17" customHeight="true" spans="1:2">
      <c r="A625" s="56" t="s">
        <v>536</v>
      </c>
      <c r="B625" s="57">
        <v>404</v>
      </c>
    </row>
    <row r="626" s="52" customFormat="true" ht="17" customHeight="true" spans="1:2">
      <c r="A626" s="56" t="s">
        <v>537</v>
      </c>
      <c r="B626" s="57">
        <v>1254</v>
      </c>
    </row>
    <row r="627" s="52" customFormat="true" ht="17" customHeight="true" spans="1:2">
      <c r="A627" s="56" t="s">
        <v>538</v>
      </c>
      <c r="B627" s="57">
        <v>0</v>
      </c>
    </row>
    <row r="628" s="52" customFormat="true" ht="17" customHeight="true" spans="1:2">
      <c r="A628" s="56" t="s">
        <v>539</v>
      </c>
      <c r="B628" s="57">
        <v>0</v>
      </c>
    </row>
    <row r="629" s="52" customFormat="true" ht="17" customHeight="true" spans="1:2">
      <c r="A629" s="56" t="s">
        <v>540</v>
      </c>
      <c r="B629" s="57">
        <v>521</v>
      </c>
    </row>
    <row r="630" s="52" customFormat="true" ht="17" customHeight="true" spans="1:2">
      <c r="A630" s="56" t="s">
        <v>541</v>
      </c>
      <c r="B630" s="57">
        <v>461</v>
      </c>
    </row>
    <row r="631" s="52" customFormat="true" ht="17" customHeight="true" spans="1:2">
      <c r="A631" s="56" t="s">
        <v>101</v>
      </c>
      <c r="B631" s="57">
        <v>316</v>
      </c>
    </row>
    <row r="632" s="52" customFormat="true" ht="17" customHeight="true" spans="1:2">
      <c r="A632" s="56" t="s">
        <v>102</v>
      </c>
      <c r="B632" s="57">
        <v>6</v>
      </c>
    </row>
    <row r="633" s="52" customFormat="true" ht="17" customHeight="true" spans="1:2">
      <c r="A633" s="56" t="s">
        <v>103</v>
      </c>
      <c r="B633" s="57">
        <v>0</v>
      </c>
    </row>
    <row r="634" s="52" customFormat="true" ht="17" customHeight="true" spans="1:2">
      <c r="A634" s="56" t="s">
        <v>542</v>
      </c>
      <c r="B634" s="57">
        <v>139</v>
      </c>
    </row>
    <row r="635" s="52" customFormat="true" ht="17" customHeight="true" spans="1:2">
      <c r="A635" s="56" t="s">
        <v>543</v>
      </c>
      <c r="B635" s="57">
        <v>500</v>
      </c>
    </row>
    <row r="636" s="52" customFormat="true" ht="17" customHeight="true" spans="1:2">
      <c r="A636" s="56" t="s">
        <v>544</v>
      </c>
      <c r="B636" s="57">
        <v>500</v>
      </c>
    </row>
    <row r="637" s="52" customFormat="true" ht="17" customHeight="true" spans="1:2">
      <c r="A637" s="56" t="s">
        <v>545</v>
      </c>
      <c r="B637" s="57">
        <v>0</v>
      </c>
    </row>
    <row r="638" s="52" customFormat="true" ht="17" customHeight="true" spans="1:2">
      <c r="A638" s="56" t="s">
        <v>546</v>
      </c>
      <c r="B638" s="57">
        <v>447</v>
      </c>
    </row>
    <row r="639" s="52" customFormat="true" ht="17" customHeight="true" spans="1:2">
      <c r="A639" s="56" t="s">
        <v>547</v>
      </c>
      <c r="B639" s="57">
        <v>0</v>
      </c>
    </row>
    <row r="640" s="52" customFormat="true" ht="17" customHeight="true" spans="1:2">
      <c r="A640" s="56" t="s">
        <v>548</v>
      </c>
      <c r="B640" s="57">
        <v>447</v>
      </c>
    </row>
    <row r="641" s="52" customFormat="true" ht="17" customHeight="true" spans="1:2">
      <c r="A641" s="56" t="s">
        <v>549</v>
      </c>
      <c r="B641" s="57">
        <v>0</v>
      </c>
    </row>
    <row r="642" s="52" customFormat="true" ht="17" customHeight="true" spans="1:2">
      <c r="A642" s="56" t="s">
        <v>550</v>
      </c>
      <c r="B642" s="57">
        <v>0</v>
      </c>
    </row>
    <row r="643" s="52" customFormat="true" ht="17" customHeight="true" spans="1:2">
      <c r="A643" s="56" t="s">
        <v>551</v>
      </c>
      <c r="B643" s="57">
        <v>0</v>
      </c>
    </row>
    <row r="644" s="52" customFormat="true" ht="17" customHeight="true" spans="1:2">
      <c r="A644" s="56" t="s">
        <v>552</v>
      </c>
      <c r="B644" s="57">
        <v>0</v>
      </c>
    </row>
    <row r="645" s="52" customFormat="true" ht="17" customHeight="true" spans="1:2">
      <c r="A645" s="56" t="s">
        <v>553</v>
      </c>
      <c r="B645" s="57">
        <v>0</v>
      </c>
    </row>
    <row r="646" s="52" customFormat="true" ht="17" customHeight="true" spans="1:2">
      <c r="A646" s="56" t="s">
        <v>554</v>
      </c>
      <c r="B646" s="57">
        <v>0</v>
      </c>
    </row>
    <row r="647" s="52" customFormat="true" ht="17" customHeight="true" spans="1:2">
      <c r="A647" s="56" t="s">
        <v>555</v>
      </c>
      <c r="B647" s="57">
        <v>10</v>
      </c>
    </row>
    <row r="648" s="52" customFormat="true" ht="17" customHeight="true" spans="1:2">
      <c r="A648" s="56" t="s">
        <v>556</v>
      </c>
      <c r="B648" s="57">
        <v>0</v>
      </c>
    </row>
    <row r="649" s="52" customFormat="true" ht="17" customHeight="true" spans="1:2">
      <c r="A649" s="56" t="s">
        <v>557</v>
      </c>
      <c r="B649" s="57">
        <v>10</v>
      </c>
    </row>
    <row r="650" s="52" customFormat="true" ht="17" customHeight="true" spans="1:2">
      <c r="A650" s="56" t="s">
        <v>558</v>
      </c>
      <c r="B650" s="57">
        <v>0</v>
      </c>
    </row>
    <row r="651" s="52" customFormat="true" ht="17" customHeight="true" spans="1:2">
      <c r="A651" s="56" t="s">
        <v>559</v>
      </c>
      <c r="B651" s="57">
        <v>0</v>
      </c>
    </row>
    <row r="652" s="52" customFormat="true" ht="17" customHeight="true" spans="1:2">
      <c r="A652" s="56" t="s">
        <v>560</v>
      </c>
      <c r="B652" s="57">
        <v>0</v>
      </c>
    </row>
    <row r="653" s="52" customFormat="true" ht="17" customHeight="true" spans="1:2">
      <c r="A653" s="56" t="s">
        <v>561</v>
      </c>
      <c r="B653" s="57">
        <v>0</v>
      </c>
    </row>
    <row r="654" s="52" customFormat="true" ht="17" customHeight="true" spans="1:2">
      <c r="A654" s="56" t="s">
        <v>562</v>
      </c>
      <c r="B654" s="57">
        <v>0</v>
      </c>
    </row>
    <row r="655" s="52" customFormat="true" ht="17" customHeight="true" spans="1:2">
      <c r="A655" s="56" t="s">
        <v>563</v>
      </c>
      <c r="B655" s="57">
        <v>0</v>
      </c>
    </row>
    <row r="656" s="52" customFormat="true" ht="17" customHeight="true" spans="1:2">
      <c r="A656" s="56" t="s">
        <v>564</v>
      </c>
      <c r="B656" s="57">
        <v>0</v>
      </c>
    </row>
    <row r="657" s="52" customFormat="true" ht="17" customHeight="true" spans="1:2">
      <c r="A657" s="56" t="s">
        <v>565</v>
      </c>
      <c r="B657" s="57">
        <v>0</v>
      </c>
    </row>
    <row r="658" s="52" customFormat="true" ht="17" customHeight="true" spans="1:2">
      <c r="A658" s="56" t="s">
        <v>566</v>
      </c>
      <c r="B658" s="57">
        <v>1630</v>
      </c>
    </row>
    <row r="659" s="52" customFormat="true" ht="17" customHeight="true" spans="1:2">
      <c r="A659" s="56" t="s">
        <v>101</v>
      </c>
      <c r="B659" s="57">
        <v>493</v>
      </c>
    </row>
    <row r="660" s="52" customFormat="true" ht="17" customHeight="true" spans="1:2">
      <c r="A660" s="56" t="s">
        <v>102</v>
      </c>
      <c r="B660" s="57">
        <v>53</v>
      </c>
    </row>
    <row r="661" s="52" customFormat="true" ht="17" customHeight="true" spans="1:2">
      <c r="A661" s="56" t="s">
        <v>103</v>
      </c>
      <c r="B661" s="57">
        <v>0</v>
      </c>
    </row>
    <row r="662" s="52" customFormat="true" ht="17" customHeight="true" spans="1:2">
      <c r="A662" s="56" t="s">
        <v>567</v>
      </c>
      <c r="B662" s="57">
        <v>451</v>
      </c>
    </row>
    <row r="663" s="52" customFormat="true" ht="17" customHeight="true" spans="1:2">
      <c r="A663" s="56" t="s">
        <v>568</v>
      </c>
      <c r="B663" s="57">
        <v>188</v>
      </c>
    </row>
    <row r="664" s="52" customFormat="true" ht="17" customHeight="true" spans="1:2">
      <c r="A664" s="56" t="s">
        <v>110</v>
      </c>
      <c r="B664" s="57">
        <v>105</v>
      </c>
    </row>
    <row r="665" s="52" customFormat="true" ht="17" customHeight="true" spans="1:2">
      <c r="A665" s="56" t="s">
        <v>569</v>
      </c>
      <c r="B665" s="57">
        <v>340</v>
      </c>
    </row>
    <row r="666" s="52" customFormat="true" ht="16.95" customHeight="true" spans="1:2">
      <c r="A666" s="56" t="s">
        <v>570</v>
      </c>
      <c r="B666" s="57">
        <v>0</v>
      </c>
    </row>
    <row r="667" s="52" customFormat="true" ht="16.95" customHeight="true" spans="1:2">
      <c r="A667" s="56" t="s">
        <v>571</v>
      </c>
      <c r="B667" s="57">
        <v>0</v>
      </c>
    </row>
    <row r="668" s="52" customFormat="true" ht="16.95" customHeight="true" spans="1:2">
      <c r="A668" s="56" t="s">
        <v>572</v>
      </c>
      <c r="B668" s="57">
        <v>0</v>
      </c>
    </row>
    <row r="669" s="52" customFormat="true" ht="17" customHeight="true" spans="1:2">
      <c r="A669" s="56" t="s">
        <v>573</v>
      </c>
      <c r="B669" s="57">
        <v>25600</v>
      </c>
    </row>
    <row r="670" s="52" customFormat="true" ht="17" customHeight="true" spans="1:2">
      <c r="A670" s="56" t="s">
        <v>574</v>
      </c>
      <c r="B670" s="57">
        <v>25600</v>
      </c>
    </row>
    <row r="671" s="52" customFormat="true" ht="17" customHeight="true" spans="1:2">
      <c r="A671" s="56" t="s">
        <v>575</v>
      </c>
      <c r="B671" s="57">
        <v>44379</v>
      </c>
    </row>
    <row r="672" s="52" customFormat="true" ht="17" customHeight="true" spans="1:2">
      <c r="A672" s="56" t="s">
        <v>576</v>
      </c>
      <c r="B672" s="57">
        <v>1918</v>
      </c>
    </row>
    <row r="673" s="52" customFormat="true" ht="17" customHeight="true" spans="1:2">
      <c r="A673" s="56" t="s">
        <v>101</v>
      </c>
      <c r="B673" s="57">
        <v>862</v>
      </c>
    </row>
    <row r="674" s="52" customFormat="true" ht="17" customHeight="true" spans="1:2">
      <c r="A674" s="56" t="s">
        <v>102</v>
      </c>
      <c r="B674" s="57">
        <v>316</v>
      </c>
    </row>
    <row r="675" s="52" customFormat="true" ht="17" customHeight="true" spans="1:2">
      <c r="A675" s="56" t="s">
        <v>103</v>
      </c>
      <c r="B675" s="57">
        <v>0</v>
      </c>
    </row>
    <row r="676" s="52" customFormat="true" ht="17" customHeight="true" spans="1:2">
      <c r="A676" s="56" t="s">
        <v>577</v>
      </c>
      <c r="B676" s="57">
        <v>740</v>
      </c>
    </row>
    <row r="677" s="52" customFormat="true" ht="17" customHeight="true" spans="1:2">
      <c r="A677" s="56" t="s">
        <v>578</v>
      </c>
      <c r="B677" s="57">
        <v>10621</v>
      </c>
    </row>
    <row r="678" s="52" customFormat="true" ht="17" customHeight="true" spans="1:2">
      <c r="A678" s="56" t="s">
        <v>579</v>
      </c>
      <c r="B678" s="57">
        <v>6183</v>
      </c>
    </row>
    <row r="679" s="52" customFormat="true" ht="17" customHeight="true" spans="1:2">
      <c r="A679" s="56" t="s">
        <v>580</v>
      </c>
      <c r="B679" s="57">
        <v>1528</v>
      </c>
    </row>
    <row r="680" s="52" customFormat="true" ht="17" customHeight="true" spans="1:2">
      <c r="A680" s="56" t="s">
        <v>581</v>
      </c>
      <c r="B680" s="57">
        <v>0</v>
      </c>
    </row>
    <row r="681" s="52" customFormat="true" ht="17" customHeight="true" spans="1:2">
      <c r="A681" s="56" t="s">
        <v>582</v>
      </c>
      <c r="B681" s="57">
        <v>0</v>
      </c>
    </row>
    <row r="682" s="52" customFormat="true" ht="17" customHeight="true" spans="1:2">
      <c r="A682" s="56" t="s">
        <v>583</v>
      </c>
      <c r="B682" s="57">
        <v>1155</v>
      </c>
    </row>
    <row r="683" s="52" customFormat="true" ht="17" customHeight="true" spans="1:2">
      <c r="A683" s="56" t="s">
        <v>584</v>
      </c>
      <c r="B683" s="57">
        <v>1228</v>
      </c>
    </row>
    <row r="684" s="52" customFormat="true" ht="17" customHeight="true" spans="1:2">
      <c r="A684" s="56" t="s">
        <v>585</v>
      </c>
      <c r="B684" s="57">
        <v>0</v>
      </c>
    </row>
    <row r="685" s="52" customFormat="true" ht="17" customHeight="true" spans="1:2">
      <c r="A685" s="56" t="s">
        <v>586</v>
      </c>
      <c r="B685" s="57">
        <v>0</v>
      </c>
    </row>
    <row r="686" s="52" customFormat="true" ht="17" customHeight="true" spans="1:2">
      <c r="A686" s="56" t="s">
        <v>587</v>
      </c>
      <c r="B686" s="57">
        <v>0</v>
      </c>
    </row>
    <row r="687" s="52" customFormat="true" ht="17" customHeight="true" spans="1:2">
      <c r="A687" s="56" t="s">
        <v>588</v>
      </c>
      <c r="B687" s="57">
        <v>117</v>
      </c>
    </row>
    <row r="688" s="52" customFormat="true" ht="17" customHeight="true" spans="1:2">
      <c r="A688" s="56" t="s">
        <v>589</v>
      </c>
      <c r="B688" s="57">
        <v>0</v>
      </c>
    </row>
    <row r="689" s="52" customFormat="true" ht="16.95" customHeight="true" spans="1:2">
      <c r="A689" s="56" t="s">
        <v>590</v>
      </c>
      <c r="B689" s="57">
        <v>400</v>
      </c>
    </row>
    <row r="690" s="52" customFormat="true" ht="17" customHeight="true" spans="1:2">
      <c r="A690" s="56" t="s">
        <v>591</v>
      </c>
      <c r="B690" s="57">
        <v>10</v>
      </c>
    </row>
    <row r="691" s="52" customFormat="true" ht="17" customHeight="true" spans="1:2">
      <c r="A691" s="56" t="s">
        <v>592</v>
      </c>
      <c r="B691" s="57">
        <v>27</v>
      </c>
    </row>
    <row r="692" s="52" customFormat="true" ht="17" customHeight="true" spans="1:2">
      <c r="A692" s="56" t="s">
        <v>593</v>
      </c>
      <c r="B692" s="57">
        <v>0</v>
      </c>
    </row>
    <row r="693" s="52" customFormat="true" ht="17" customHeight="true" spans="1:2">
      <c r="A693" s="56" t="s">
        <v>594</v>
      </c>
      <c r="B693" s="57">
        <v>27</v>
      </c>
    </row>
    <row r="694" s="52" customFormat="true" ht="17" customHeight="true" spans="1:2">
      <c r="A694" s="56" t="s">
        <v>595</v>
      </c>
      <c r="B694" s="57">
        <v>0</v>
      </c>
    </row>
    <row r="695" s="52" customFormat="true" ht="17" customHeight="true" spans="1:2">
      <c r="A695" s="56" t="s">
        <v>596</v>
      </c>
      <c r="B695" s="57">
        <v>14058</v>
      </c>
    </row>
    <row r="696" s="52" customFormat="true" ht="17" customHeight="true" spans="1:2">
      <c r="A696" s="56" t="s">
        <v>597</v>
      </c>
      <c r="B696" s="57">
        <v>1811</v>
      </c>
    </row>
    <row r="697" s="52" customFormat="true" ht="17" customHeight="true" spans="1:2">
      <c r="A697" s="56" t="s">
        <v>598</v>
      </c>
      <c r="B697" s="57">
        <v>921</v>
      </c>
    </row>
    <row r="698" s="52" customFormat="true" ht="17" customHeight="true" spans="1:2">
      <c r="A698" s="56" t="s">
        <v>599</v>
      </c>
      <c r="B698" s="57">
        <v>0</v>
      </c>
    </row>
    <row r="699" s="52" customFormat="true" ht="17" customHeight="true" spans="1:2">
      <c r="A699" s="56" t="s">
        <v>600</v>
      </c>
      <c r="B699" s="57">
        <v>10</v>
      </c>
    </row>
    <row r="700" s="52" customFormat="true" ht="17" customHeight="true" spans="1:2">
      <c r="A700" s="56" t="s">
        <v>601</v>
      </c>
      <c r="B700" s="57">
        <v>324</v>
      </c>
    </row>
    <row r="701" s="52" customFormat="true" ht="17" customHeight="true" spans="1:2">
      <c r="A701" s="56" t="s">
        <v>602</v>
      </c>
      <c r="B701" s="57">
        <v>1170</v>
      </c>
    </row>
    <row r="702" s="52" customFormat="true" ht="17" customHeight="true" spans="1:2">
      <c r="A702" s="56" t="s">
        <v>603</v>
      </c>
      <c r="B702" s="57">
        <v>198</v>
      </c>
    </row>
    <row r="703" s="52" customFormat="true" ht="17" customHeight="true" spans="1:2">
      <c r="A703" s="56" t="s">
        <v>604</v>
      </c>
      <c r="B703" s="57">
        <v>321</v>
      </c>
    </row>
    <row r="704" s="52" customFormat="true" ht="17" customHeight="true" spans="1:2">
      <c r="A704" s="56" t="s">
        <v>605</v>
      </c>
      <c r="B704" s="57">
        <v>8411</v>
      </c>
    </row>
    <row r="705" s="52" customFormat="true" ht="17" customHeight="true" spans="1:2">
      <c r="A705" s="56" t="s">
        <v>606</v>
      </c>
      <c r="B705" s="57">
        <v>127</v>
      </c>
    </row>
    <row r="706" s="52" customFormat="true" ht="17" customHeight="true" spans="1:2">
      <c r="A706" s="56" t="s">
        <v>607</v>
      </c>
      <c r="B706" s="57">
        <v>765</v>
      </c>
    </row>
    <row r="707" s="52" customFormat="true" ht="17" customHeight="true" spans="1:2">
      <c r="A707" s="56" t="s">
        <v>608</v>
      </c>
      <c r="B707" s="57">
        <v>505</v>
      </c>
    </row>
    <row r="708" s="52" customFormat="true" ht="17" customHeight="true" spans="1:2">
      <c r="A708" s="56" t="s">
        <v>609</v>
      </c>
      <c r="B708" s="57">
        <v>500</v>
      </c>
    </row>
    <row r="709" s="52" customFormat="true" ht="17" customHeight="true" spans="1:2">
      <c r="A709" s="56" t="s">
        <v>610</v>
      </c>
      <c r="B709" s="57">
        <v>5</v>
      </c>
    </row>
    <row r="710" s="52" customFormat="true" ht="17" customHeight="true" spans="1:2">
      <c r="A710" s="56" t="s">
        <v>611</v>
      </c>
      <c r="B710" s="57">
        <v>147</v>
      </c>
    </row>
    <row r="711" s="52" customFormat="true" ht="17" customHeight="true" spans="1:2">
      <c r="A711" s="56" t="s">
        <v>612</v>
      </c>
      <c r="B711" s="57">
        <v>134</v>
      </c>
    </row>
    <row r="712" s="52" customFormat="true" ht="17" customHeight="true" spans="1:2">
      <c r="A712" s="56" t="s">
        <v>613</v>
      </c>
      <c r="B712" s="57">
        <v>0</v>
      </c>
    </row>
    <row r="713" s="52" customFormat="true" ht="17" customHeight="true" spans="1:2">
      <c r="A713" s="56" t="s">
        <v>614</v>
      </c>
      <c r="B713" s="57">
        <v>13</v>
      </c>
    </row>
    <row r="714" s="52" customFormat="true" ht="17" customHeight="true" spans="1:2">
      <c r="A714" s="56" t="s">
        <v>615</v>
      </c>
      <c r="B714" s="57">
        <v>5904</v>
      </c>
    </row>
    <row r="715" s="52" customFormat="true" ht="17" customHeight="true" spans="1:2">
      <c r="A715" s="56" t="s">
        <v>616</v>
      </c>
      <c r="B715" s="57">
        <v>0</v>
      </c>
    </row>
    <row r="716" s="52" customFormat="true" ht="17" customHeight="true" spans="1:2">
      <c r="A716" s="56" t="s">
        <v>617</v>
      </c>
      <c r="B716" s="57">
        <v>0</v>
      </c>
    </row>
    <row r="717" s="52" customFormat="true" ht="17" customHeight="true" spans="1:2">
      <c r="A717" s="56" t="s">
        <v>618</v>
      </c>
      <c r="B717" s="57">
        <v>2808</v>
      </c>
    </row>
    <row r="718" s="52" customFormat="true" ht="17" customHeight="true" spans="1:2">
      <c r="A718" s="56" t="s">
        <v>619</v>
      </c>
      <c r="B718" s="57">
        <v>3096</v>
      </c>
    </row>
    <row r="719" s="52" customFormat="true" ht="17" customHeight="true" spans="1:2">
      <c r="A719" s="56" t="s">
        <v>620</v>
      </c>
      <c r="B719" s="57">
        <v>3000</v>
      </c>
    </row>
    <row r="720" s="52" customFormat="true" ht="17" customHeight="true" spans="1:2">
      <c r="A720" s="56" t="s">
        <v>621</v>
      </c>
      <c r="B720" s="57">
        <v>0</v>
      </c>
    </row>
    <row r="721" s="52" customFormat="true" ht="17" customHeight="true" spans="1:2">
      <c r="A721" s="56" t="s">
        <v>622</v>
      </c>
      <c r="B721" s="57">
        <v>3000</v>
      </c>
    </row>
    <row r="722" s="52" customFormat="true" ht="17" customHeight="true" spans="1:2">
      <c r="A722" s="56" t="s">
        <v>623</v>
      </c>
      <c r="B722" s="57">
        <v>0</v>
      </c>
    </row>
    <row r="723" s="52" customFormat="true" ht="17" customHeight="true" spans="1:2">
      <c r="A723" s="56" t="s">
        <v>624</v>
      </c>
      <c r="B723" s="57">
        <v>439</v>
      </c>
    </row>
    <row r="724" s="52" customFormat="true" ht="17" customHeight="true" spans="1:2">
      <c r="A724" s="56" t="s">
        <v>625</v>
      </c>
      <c r="B724" s="57">
        <v>300</v>
      </c>
    </row>
    <row r="725" s="52" customFormat="true" ht="17" customHeight="true" spans="1:2">
      <c r="A725" s="56" t="s">
        <v>626</v>
      </c>
      <c r="B725" s="57">
        <v>139</v>
      </c>
    </row>
    <row r="726" s="52" customFormat="true" ht="17" customHeight="true" spans="1:2">
      <c r="A726" s="56" t="s">
        <v>627</v>
      </c>
      <c r="B726" s="57">
        <v>0</v>
      </c>
    </row>
    <row r="727" s="52" customFormat="true" ht="17" customHeight="true" spans="1:2">
      <c r="A727" s="56" t="s">
        <v>628</v>
      </c>
      <c r="B727" s="57">
        <v>75</v>
      </c>
    </row>
    <row r="728" s="52" customFormat="true" ht="17" customHeight="true" spans="1:2">
      <c r="A728" s="56" t="s">
        <v>629</v>
      </c>
      <c r="B728" s="57">
        <v>75</v>
      </c>
    </row>
    <row r="729" s="52" customFormat="true" ht="17" customHeight="true" spans="1:2">
      <c r="A729" s="56" t="s">
        <v>630</v>
      </c>
      <c r="B729" s="57">
        <v>0</v>
      </c>
    </row>
    <row r="730" s="52" customFormat="true" ht="17" customHeight="true" spans="1:2">
      <c r="A730" s="56" t="s">
        <v>631</v>
      </c>
      <c r="B730" s="57">
        <v>2048</v>
      </c>
    </row>
    <row r="731" s="52" customFormat="true" ht="17" customHeight="true" spans="1:2">
      <c r="A731" s="56" t="s">
        <v>101</v>
      </c>
      <c r="B731" s="57">
        <v>1081</v>
      </c>
    </row>
    <row r="732" s="52" customFormat="true" ht="17" customHeight="true" spans="1:2">
      <c r="A732" s="56" t="s">
        <v>102</v>
      </c>
      <c r="B732" s="57">
        <v>133</v>
      </c>
    </row>
    <row r="733" s="52" customFormat="true" ht="17" customHeight="true" spans="1:2">
      <c r="A733" s="56" t="s">
        <v>103</v>
      </c>
      <c r="B733" s="57">
        <v>0</v>
      </c>
    </row>
    <row r="734" s="52" customFormat="true" ht="17" customHeight="true" spans="1:2">
      <c r="A734" s="56" t="s">
        <v>142</v>
      </c>
      <c r="B734" s="57">
        <v>19</v>
      </c>
    </row>
    <row r="735" s="52" customFormat="true" ht="17" customHeight="true" spans="1:2">
      <c r="A735" s="56" t="s">
        <v>632</v>
      </c>
      <c r="B735" s="57">
        <v>695</v>
      </c>
    </row>
    <row r="736" s="52" customFormat="true" ht="17" customHeight="true" spans="1:2">
      <c r="A736" s="56" t="s">
        <v>633</v>
      </c>
      <c r="B736" s="57">
        <v>120</v>
      </c>
    </row>
    <row r="737" s="52" customFormat="true" ht="17" customHeight="true" spans="1:2">
      <c r="A737" s="56" t="s">
        <v>110</v>
      </c>
      <c r="B737" s="57">
        <v>0</v>
      </c>
    </row>
    <row r="738" s="52" customFormat="true" ht="17" customHeight="true" spans="1:2">
      <c r="A738" s="56" t="s">
        <v>634</v>
      </c>
      <c r="B738" s="57">
        <v>0</v>
      </c>
    </row>
    <row r="739" s="52" customFormat="true" ht="17" customHeight="true" spans="1:2">
      <c r="A739" s="56" t="s">
        <v>635</v>
      </c>
      <c r="B739" s="57">
        <v>27</v>
      </c>
    </row>
    <row r="740" s="52" customFormat="true" ht="17" customHeight="true" spans="1:2">
      <c r="A740" s="56" t="s">
        <v>636</v>
      </c>
      <c r="B740" s="57">
        <v>27</v>
      </c>
    </row>
    <row r="741" s="52" customFormat="true" ht="17" customHeight="true" spans="1:2">
      <c r="A741" s="56" t="s">
        <v>637</v>
      </c>
      <c r="B741" s="57">
        <v>5610</v>
      </c>
    </row>
    <row r="742" s="52" customFormat="true" ht="17" customHeight="true" spans="1:2">
      <c r="A742" s="56" t="s">
        <v>638</v>
      </c>
      <c r="B742" s="57">
        <v>5610</v>
      </c>
    </row>
    <row r="743" s="52" customFormat="true" ht="17" customHeight="true" spans="1:2">
      <c r="A743" s="56" t="s">
        <v>639</v>
      </c>
      <c r="B743" s="57">
        <v>15176</v>
      </c>
    </row>
    <row r="744" s="52" customFormat="true" ht="17" customHeight="true" spans="1:2">
      <c r="A744" s="56" t="s">
        <v>640</v>
      </c>
      <c r="B744" s="57">
        <v>1139</v>
      </c>
    </row>
    <row r="745" s="52" customFormat="true" ht="17" customHeight="true" spans="1:2">
      <c r="A745" s="56" t="s">
        <v>101</v>
      </c>
      <c r="B745" s="57">
        <v>726</v>
      </c>
    </row>
    <row r="746" s="52" customFormat="true" ht="17" customHeight="true" spans="1:2">
      <c r="A746" s="56" t="s">
        <v>102</v>
      </c>
      <c r="B746" s="57">
        <v>221</v>
      </c>
    </row>
    <row r="747" s="52" customFormat="true" ht="17" customHeight="true" spans="1:2">
      <c r="A747" s="56" t="s">
        <v>103</v>
      </c>
      <c r="B747" s="57">
        <v>0</v>
      </c>
    </row>
    <row r="748" s="52" customFormat="true" ht="17" customHeight="true" spans="1:2">
      <c r="A748" s="56" t="s">
        <v>641</v>
      </c>
      <c r="B748" s="57">
        <v>0</v>
      </c>
    </row>
    <row r="749" s="52" customFormat="true" ht="17" customHeight="true" spans="1:2">
      <c r="A749" s="56" t="s">
        <v>642</v>
      </c>
      <c r="B749" s="57">
        <v>0</v>
      </c>
    </row>
    <row r="750" s="52" customFormat="true" ht="17" customHeight="true" spans="1:2">
      <c r="A750" s="56" t="s">
        <v>643</v>
      </c>
      <c r="B750" s="57">
        <v>0</v>
      </c>
    </row>
    <row r="751" s="52" customFormat="true" ht="17" customHeight="true" spans="1:2">
      <c r="A751" s="56" t="s">
        <v>644</v>
      </c>
      <c r="B751" s="57">
        <v>0</v>
      </c>
    </row>
    <row r="752" s="52" customFormat="true" ht="17" customHeight="true" spans="1:2">
      <c r="A752" s="56" t="s">
        <v>645</v>
      </c>
      <c r="B752" s="57">
        <v>0</v>
      </c>
    </row>
    <row r="753" s="52" customFormat="true" ht="17" customHeight="true" spans="1:2">
      <c r="A753" s="56" t="s">
        <v>646</v>
      </c>
      <c r="B753" s="57">
        <v>192</v>
      </c>
    </row>
    <row r="754" s="52" customFormat="true" ht="17" customHeight="true" spans="1:2">
      <c r="A754" s="56" t="s">
        <v>647</v>
      </c>
      <c r="B754" s="57">
        <v>2576</v>
      </c>
    </row>
    <row r="755" s="52" customFormat="true" ht="17" customHeight="true" spans="1:2">
      <c r="A755" s="56" t="s">
        <v>648</v>
      </c>
      <c r="B755" s="57">
        <v>1819</v>
      </c>
    </row>
    <row r="756" s="52" customFormat="true" ht="17" customHeight="true" spans="1:2">
      <c r="A756" s="56" t="s">
        <v>649</v>
      </c>
      <c r="B756" s="57">
        <v>0</v>
      </c>
    </row>
    <row r="757" s="52" customFormat="true" ht="17" customHeight="true" spans="1:2">
      <c r="A757" s="56" t="s">
        <v>650</v>
      </c>
      <c r="B757" s="57">
        <v>757</v>
      </c>
    </row>
    <row r="758" s="52" customFormat="true" ht="17" customHeight="true" spans="1:2">
      <c r="A758" s="56" t="s">
        <v>651</v>
      </c>
      <c r="B758" s="57">
        <v>5796</v>
      </c>
    </row>
    <row r="759" s="52" customFormat="true" ht="17" customHeight="true" spans="1:2">
      <c r="A759" s="56" t="s">
        <v>652</v>
      </c>
      <c r="B759" s="57">
        <v>35</v>
      </c>
    </row>
    <row r="760" s="52" customFormat="true" ht="17" customHeight="true" spans="1:2">
      <c r="A760" s="56" t="s">
        <v>653</v>
      </c>
      <c r="B760" s="57">
        <v>0</v>
      </c>
    </row>
    <row r="761" s="52" customFormat="true" ht="17" customHeight="true" spans="1:2">
      <c r="A761" s="56" t="s">
        <v>654</v>
      </c>
      <c r="B761" s="57">
        <v>0</v>
      </c>
    </row>
    <row r="762" s="52" customFormat="true" ht="17" customHeight="true" spans="1:2">
      <c r="A762" s="56" t="s">
        <v>655</v>
      </c>
      <c r="B762" s="57">
        <v>5355</v>
      </c>
    </row>
    <row r="763" s="52" customFormat="true" ht="17" customHeight="true" spans="1:2">
      <c r="A763" s="56" t="s">
        <v>656</v>
      </c>
      <c r="B763" s="57">
        <v>0</v>
      </c>
    </row>
    <row r="764" s="52" customFormat="true" ht="17" customHeight="true" spans="1:2">
      <c r="A764" s="56" t="s">
        <v>657</v>
      </c>
      <c r="B764" s="57">
        <v>0</v>
      </c>
    </row>
    <row r="765" s="52" customFormat="true" ht="16.95" customHeight="true" spans="1:2">
      <c r="A765" s="56" t="s">
        <v>658</v>
      </c>
      <c r="B765" s="57">
        <v>0</v>
      </c>
    </row>
    <row r="766" s="52" customFormat="true" ht="17" customHeight="true" spans="1:2">
      <c r="A766" s="56" t="s">
        <v>659</v>
      </c>
      <c r="B766" s="57">
        <v>406</v>
      </c>
    </row>
    <row r="767" s="52" customFormat="true" ht="17" customHeight="true" spans="1:2">
      <c r="A767" s="56" t="s">
        <v>660</v>
      </c>
      <c r="B767" s="57">
        <v>51</v>
      </c>
    </row>
    <row r="768" s="52" customFormat="true" ht="17" customHeight="true" spans="1:2">
      <c r="A768" s="56" t="s">
        <v>661</v>
      </c>
      <c r="B768" s="57">
        <v>51</v>
      </c>
    </row>
    <row r="769" s="52" customFormat="true" ht="17" customHeight="true" spans="1:2">
      <c r="A769" s="56" t="s">
        <v>662</v>
      </c>
      <c r="B769" s="57">
        <v>0</v>
      </c>
    </row>
    <row r="770" s="52" customFormat="true" ht="17" customHeight="true" spans="1:2">
      <c r="A770" s="56" t="s">
        <v>663</v>
      </c>
      <c r="B770" s="57">
        <v>0</v>
      </c>
    </row>
    <row r="771" s="52" customFormat="true" ht="17" customHeight="true" spans="1:2">
      <c r="A771" s="56" t="s">
        <v>664</v>
      </c>
      <c r="B771" s="57">
        <v>0</v>
      </c>
    </row>
    <row r="772" s="52" customFormat="true" ht="17" customHeight="true" spans="1:2">
      <c r="A772" s="56" t="s">
        <v>665</v>
      </c>
      <c r="B772" s="57">
        <v>0</v>
      </c>
    </row>
    <row r="773" s="52" customFormat="true" ht="17" customHeight="true" spans="1:2">
      <c r="A773" s="56" t="s">
        <v>666</v>
      </c>
      <c r="B773" s="57">
        <v>0</v>
      </c>
    </row>
    <row r="774" s="52" customFormat="true" ht="17" customHeight="true" spans="1:2">
      <c r="A774" s="56" t="s">
        <v>667</v>
      </c>
      <c r="B774" s="57">
        <v>0</v>
      </c>
    </row>
    <row r="775" s="52" customFormat="true" ht="17" customHeight="true" spans="1:2">
      <c r="A775" s="56" t="s">
        <v>668</v>
      </c>
      <c r="B775" s="57">
        <v>0</v>
      </c>
    </row>
    <row r="776" s="52" customFormat="true" ht="17" customHeight="true" spans="1:2">
      <c r="A776" s="56" t="s">
        <v>669</v>
      </c>
      <c r="B776" s="57">
        <v>0</v>
      </c>
    </row>
    <row r="777" s="52" customFormat="true" ht="17" customHeight="true" spans="1:2">
      <c r="A777" s="56" t="s">
        <v>670</v>
      </c>
      <c r="B777" s="57">
        <v>0</v>
      </c>
    </row>
    <row r="778" s="52" customFormat="true" ht="17" customHeight="true" spans="1:2">
      <c r="A778" s="56" t="s">
        <v>671</v>
      </c>
      <c r="B778" s="57">
        <v>0</v>
      </c>
    </row>
    <row r="779" s="52" customFormat="true" ht="17" customHeight="true" spans="1:2">
      <c r="A779" s="56" t="s">
        <v>672</v>
      </c>
      <c r="B779" s="57">
        <v>0</v>
      </c>
    </row>
    <row r="780" s="52" customFormat="true" ht="17" customHeight="true" spans="1:2">
      <c r="A780" s="56" t="s">
        <v>673</v>
      </c>
      <c r="B780" s="57">
        <v>0</v>
      </c>
    </row>
    <row r="781" s="52" customFormat="true" ht="17" customHeight="true" spans="1:2">
      <c r="A781" s="56" t="s">
        <v>674</v>
      </c>
      <c r="B781" s="57">
        <v>0</v>
      </c>
    </row>
    <row r="782" s="52" customFormat="true" ht="17" customHeight="true" spans="1:2">
      <c r="A782" s="56" t="s">
        <v>675</v>
      </c>
      <c r="B782" s="57">
        <v>0</v>
      </c>
    </row>
    <row r="783" s="52" customFormat="true" ht="17" customHeight="true" spans="1:2">
      <c r="A783" s="56" t="s">
        <v>676</v>
      </c>
      <c r="B783" s="57">
        <v>0</v>
      </c>
    </row>
    <row r="784" s="52" customFormat="true" ht="17" customHeight="true" spans="1:2">
      <c r="A784" s="56" t="s">
        <v>677</v>
      </c>
      <c r="B784" s="57">
        <v>0</v>
      </c>
    </row>
    <row r="785" s="52" customFormat="true" ht="17" customHeight="true" spans="1:2">
      <c r="A785" s="56" t="s">
        <v>678</v>
      </c>
      <c r="B785" s="57">
        <v>0</v>
      </c>
    </row>
    <row r="786" s="52" customFormat="true" ht="17" customHeight="true" spans="1:2">
      <c r="A786" s="56" t="s">
        <v>679</v>
      </c>
      <c r="B786" s="57">
        <v>0</v>
      </c>
    </row>
    <row r="787" s="52" customFormat="true" ht="17" customHeight="true" spans="1:2">
      <c r="A787" s="56" t="s">
        <v>680</v>
      </c>
      <c r="B787" s="57">
        <v>0</v>
      </c>
    </row>
    <row r="788" s="52" customFormat="true" ht="17" customHeight="true" spans="1:2">
      <c r="A788" s="56" t="s">
        <v>681</v>
      </c>
      <c r="B788" s="57">
        <v>0</v>
      </c>
    </row>
    <row r="789" s="52" customFormat="true" ht="17" customHeight="true" spans="1:2">
      <c r="A789" s="56" t="s">
        <v>682</v>
      </c>
      <c r="B789" s="57">
        <v>0</v>
      </c>
    </row>
    <row r="790" s="52" customFormat="true" ht="17" customHeight="true" spans="1:2">
      <c r="A790" s="56" t="s">
        <v>683</v>
      </c>
      <c r="B790" s="57">
        <v>0</v>
      </c>
    </row>
    <row r="791" s="52" customFormat="true" ht="17" customHeight="true" spans="1:2">
      <c r="A791" s="56" t="s">
        <v>684</v>
      </c>
      <c r="B791" s="57">
        <v>0</v>
      </c>
    </row>
    <row r="792" s="52" customFormat="true" ht="17" customHeight="true" spans="1:2">
      <c r="A792" s="56" t="s">
        <v>685</v>
      </c>
      <c r="B792" s="57">
        <v>0</v>
      </c>
    </row>
    <row r="793" s="52" customFormat="true" ht="17" customHeight="true" spans="1:2">
      <c r="A793" s="56" t="s">
        <v>686</v>
      </c>
      <c r="B793" s="57">
        <v>0</v>
      </c>
    </row>
    <row r="794" s="52" customFormat="true" ht="17" customHeight="true" spans="1:2">
      <c r="A794" s="56" t="s">
        <v>687</v>
      </c>
      <c r="B794" s="57">
        <v>0</v>
      </c>
    </row>
    <row r="795" s="52" customFormat="true" ht="17" customHeight="true" spans="1:2">
      <c r="A795" s="56" t="s">
        <v>688</v>
      </c>
      <c r="B795" s="57">
        <v>801</v>
      </c>
    </row>
    <row r="796" s="52" customFormat="true" ht="17" customHeight="true" spans="1:2">
      <c r="A796" s="56" t="s">
        <v>689</v>
      </c>
      <c r="B796" s="57">
        <v>0</v>
      </c>
    </row>
    <row r="797" s="52" customFormat="true" ht="17" customHeight="true" spans="1:2">
      <c r="A797" s="56" t="s">
        <v>690</v>
      </c>
      <c r="B797" s="57">
        <v>0</v>
      </c>
    </row>
    <row r="798" s="52" customFormat="true" ht="17" customHeight="true" spans="1:2">
      <c r="A798" s="56" t="s">
        <v>691</v>
      </c>
      <c r="B798" s="57">
        <v>0</v>
      </c>
    </row>
    <row r="799" s="52" customFormat="true" ht="17" customHeight="true" spans="1:2">
      <c r="A799" s="56" t="s">
        <v>692</v>
      </c>
      <c r="B799" s="57">
        <v>0</v>
      </c>
    </row>
    <row r="800" s="52" customFormat="true" ht="17" customHeight="true" spans="1:2">
      <c r="A800" s="56" t="s">
        <v>693</v>
      </c>
      <c r="B800" s="57">
        <v>801</v>
      </c>
    </row>
    <row r="801" s="52" customFormat="true" ht="17" customHeight="true" spans="1:2">
      <c r="A801" s="56" t="s">
        <v>694</v>
      </c>
      <c r="B801" s="57">
        <v>22</v>
      </c>
    </row>
    <row r="802" s="52" customFormat="true" ht="17" customHeight="true" spans="1:2">
      <c r="A802" s="56" t="s">
        <v>695</v>
      </c>
      <c r="B802" s="57">
        <v>22</v>
      </c>
    </row>
    <row r="803" s="52" customFormat="true" ht="17" customHeight="true" spans="1:2">
      <c r="A803" s="56" t="s">
        <v>696</v>
      </c>
      <c r="B803" s="57">
        <v>1276</v>
      </c>
    </row>
    <row r="804" s="52" customFormat="true" ht="17" customHeight="true" spans="1:2">
      <c r="A804" s="56" t="s">
        <v>697</v>
      </c>
      <c r="B804" s="57">
        <v>1276</v>
      </c>
    </row>
    <row r="805" s="52" customFormat="true" ht="17" customHeight="true" spans="1:2">
      <c r="A805" s="56" t="s">
        <v>698</v>
      </c>
      <c r="B805" s="57">
        <v>200</v>
      </c>
    </row>
    <row r="806" s="52" customFormat="true" ht="17" customHeight="true" spans="1:2">
      <c r="A806" s="56" t="s">
        <v>101</v>
      </c>
      <c r="B806" s="57">
        <v>180</v>
      </c>
    </row>
    <row r="807" s="52" customFormat="true" ht="17" customHeight="true" spans="1:2">
      <c r="A807" s="56" t="s">
        <v>102</v>
      </c>
      <c r="B807" s="57">
        <v>0</v>
      </c>
    </row>
    <row r="808" s="52" customFormat="true" ht="17" customHeight="true" spans="1:2">
      <c r="A808" s="56" t="s">
        <v>103</v>
      </c>
      <c r="B808" s="57">
        <v>0</v>
      </c>
    </row>
    <row r="809" s="52" customFormat="true" ht="17" customHeight="true" spans="1:2">
      <c r="A809" s="56" t="s">
        <v>699</v>
      </c>
      <c r="B809" s="57">
        <v>0</v>
      </c>
    </row>
    <row r="810" s="52" customFormat="true" ht="17" customHeight="true" spans="1:2">
      <c r="A810" s="56" t="s">
        <v>700</v>
      </c>
      <c r="B810" s="57">
        <v>0</v>
      </c>
    </row>
    <row r="811" s="52" customFormat="true" ht="17" customHeight="true" spans="1:2">
      <c r="A811" s="56" t="s">
        <v>701</v>
      </c>
      <c r="B811" s="57">
        <v>0</v>
      </c>
    </row>
    <row r="812" s="52" customFormat="true" ht="17" customHeight="true" spans="1:2">
      <c r="A812" s="56" t="s">
        <v>702</v>
      </c>
      <c r="B812" s="57">
        <v>7</v>
      </c>
    </row>
    <row r="813" s="52" customFormat="true" ht="17" customHeight="true" spans="1:2">
      <c r="A813" s="56" t="s">
        <v>703</v>
      </c>
      <c r="B813" s="57">
        <v>0</v>
      </c>
    </row>
    <row r="814" s="52" customFormat="true" ht="17" customHeight="true" spans="1:2">
      <c r="A814" s="56" t="s">
        <v>704</v>
      </c>
      <c r="B814" s="57">
        <v>0</v>
      </c>
    </row>
    <row r="815" s="52" customFormat="true" ht="17" customHeight="true" spans="1:2">
      <c r="A815" s="56" t="s">
        <v>705</v>
      </c>
      <c r="B815" s="57">
        <v>0</v>
      </c>
    </row>
    <row r="816" s="52" customFormat="true" ht="17" customHeight="true" spans="1:2">
      <c r="A816" s="56" t="s">
        <v>142</v>
      </c>
      <c r="B816" s="57">
        <v>0</v>
      </c>
    </row>
    <row r="817" s="52" customFormat="true" ht="17" customHeight="true" spans="1:2">
      <c r="A817" s="56" t="s">
        <v>706</v>
      </c>
      <c r="B817" s="57">
        <v>0</v>
      </c>
    </row>
    <row r="818" s="52" customFormat="true" ht="17" customHeight="true" spans="1:2">
      <c r="A818" s="56" t="s">
        <v>110</v>
      </c>
      <c r="B818" s="57">
        <v>0</v>
      </c>
    </row>
    <row r="819" s="52" customFormat="true" ht="17" customHeight="true" spans="1:2">
      <c r="A819" s="56" t="s">
        <v>707</v>
      </c>
      <c r="B819" s="57">
        <v>13</v>
      </c>
    </row>
    <row r="820" s="52" customFormat="true" ht="17" customHeight="true" spans="1:2">
      <c r="A820" s="56" t="s">
        <v>708</v>
      </c>
      <c r="B820" s="57">
        <v>3315</v>
      </c>
    </row>
    <row r="821" s="52" customFormat="true" ht="17" customHeight="true" spans="1:2">
      <c r="A821" s="56" t="s">
        <v>709</v>
      </c>
      <c r="B821" s="57">
        <v>3315</v>
      </c>
    </row>
    <row r="822" s="52" customFormat="true" ht="17" customHeight="true" spans="1:2">
      <c r="A822" s="56" t="s">
        <v>710</v>
      </c>
      <c r="B822" s="57">
        <v>119591</v>
      </c>
    </row>
    <row r="823" s="52" customFormat="true" ht="17" customHeight="true" spans="1:2">
      <c r="A823" s="56" t="s">
        <v>711</v>
      </c>
      <c r="B823" s="57">
        <v>15071</v>
      </c>
    </row>
    <row r="824" s="52" customFormat="true" ht="17" customHeight="true" spans="1:2">
      <c r="A824" s="56" t="s">
        <v>101</v>
      </c>
      <c r="B824" s="57">
        <v>1210</v>
      </c>
    </row>
    <row r="825" s="52" customFormat="true" ht="17" customHeight="true" spans="1:2">
      <c r="A825" s="56" t="s">
        <v>102</v>
      </c>
      <c r="B825" s="57">
        <v>2814</v>
      </c>
    </row>
    <row r="826" s="52" customFormat="true" ht="17" customHeight="true" spans="1:2">
      <c r="A826" s="56" t="s">
        <v>103</v>
      </c>
      <c r="B826" s="57">
        <v>0</v>
      </c>
    </row>
    <row r="827" s="52" customFormat="true" ht="17" customHeight="true" spans="1:2">
      <c r="A827" s="56" t="s">
        <v>712</v>
      </c>
      <c r="B827" s="57">
        <v>5360</v>
      </c>
    </row>
    <row r="828" s="52" customFormat="true" ht="17" customHeight="true" spans="1:2">
      <c r="A828" s="56" t="s">
        <v>713</v>
      </c>
      <c r="B828" s="57">
        <v>622</v>
      </c>
    </row>
    <row r="829" s="52" customFormat="true" ht="17" customHeight="true" spans="1:2">
      <c r="A829" s="56" t="s">
        <v>714</v>
      </c>
      <c r="B829" s="57">
        <v>0</v>
      </c>
    </row>
    <row r="830" s="52" customFormat="true" ht="17" customHeight="true" spans="1:2">
      <c r="A830" s="56" t="s">
        <v>715</v>
      </c>
      <c r="B830" s="57">
        <v>0</v>
      </c>
    </row>
    <row r="831" s="52" customFormat="true" ht="17" customHeight="true" spans="1:2">
      <c r="A831" s="56" t="s">
        <v>716</v>
      </c>
      <c r="B831" s="57">
        <v>1541</v>
      </c>
    </row>
    <row r="832" s="52" customFormat="true" ht="17" customHeight="true" spans="1:2">
      <c r="A832" s="56" t="s">
        <v>717</v>
      </c>
      <c r="B832" s="57">
        <v>0</v>
      </c>
    </row>
    <row r="833" s="52" customFormat="true" ht="17" customHeight="true" spans="1:2">
      <c r="A833" s="56" t="s">
        <v>718</v>
      </c>
      <c r="B833" s="57">
        <v>3524</v>
      </c>
    </row>
    <row r="834" s="52" customFormat="true" ht="17" customHeight="true" spans="1:2">
      <c r="A834" s="56" t="s">
        <v>719</v>
      </c>
      <c r="B834" s="57">
        <v>509</v>
      </c>
    </row>
    <row r="835" s="52" customFormat="true" ht="17" customHeight="true" spans="1:2">
      <c r="A835" s="56" t="s">
        <v>720</v>
      </c>
      <c r="B835" s="57">
        <v>509</v>
      </c>
    </row>
    <row r="836" s="52" customFormat="true" ht="17" customHeight="true" spans="1:2">
      <c r="A836" s="56" t="s">
        <v>721</v>
      </c>
      <c r="B836" s="57">
        <v>57551</v>
      </c>
    </row>
    <row r="837" s="52" customFormat="true" ht="17" customHeight="true" spans="1:2">
      <c r="A837" s="56" t="s">
        <v>722</v>
      </c>
      <c r="B837" s="57">
        <v>6600</v>
      </c>
    </row>
    <row r="838" s="52" customFormat="true" ht="17" customHeight="true" spans="1:2">
      <c r="A838" s="56" t="s">
        <v>723</v>
      </c>
      <c r="B838" s="57">
        <v>50951</v>
      </c>
    </row>
    <row r="839" s="52" customFormat="true" ht="17" customHeight="true" spans="1:2">
      <c r="A839" s="56" t="s">
        <v>724</v>
      </c>
      <c r="B839" s="57">
        <v>10063</v>
      </c>
    </row>
    <row r="840" s="52" customFormat="true" ht="17" customHeight="true" spans="1:2">
      <c r="A840" s="56" t="s">
        <v>725</v>
      </c>
      <c r="B840" s="57">
        <v>10063</v>
      </c>
    </row>
    <row r="841" s="52" customFormat="true" ht="17" customHeight="true" spans="1:2">
      <c r="A841" s="56" t="s">
        <v>726</v>
      </c>
      <c r="B841" s="57">
        <v>549</v>
      </c>
    </row>
    <row r="842" s="52" customFormat="true" ht="17" customHeight="true" spans="1:2">
      <c r="A842" s="56" t="s">
        <v>727</v>
      </c>
      <c r="B842" s="57">
        <v>549</v>
      </c>
    </row>
    <row r="843" s="52" customFormat="true" ht="17" customHeight="true" spans="1:2">
      <c r="A843" s="56" t="s">
        <v>728</v>
      </c>
      <c r="B843" s="57">
        <v>35848</v>
      </c>
    </row>
    <row r="844" s="52" customFormat="true" ht="17" customHeight="true" spans="1:2">
      <c r="A844" s="56" t="s">
        <v>729</v>
      </c>
      <c r="B844" s="57">
        <v>35848</v>
      </c>
    </row>
    <row r="845" s="52" customFormat="true" ht="17" customHeight="true" spans="1:2">
      <c r="A845" s="56" t="s">
        <v>730</v>
      </c>
      <c r="B845" s="57">
        <v>56498</v>
      </c>
    </row>
    <row r="846" s="52" customFormat="true" ht="17" customHeight="true" spans="1:2">
      <c r="A846" s="56" t="s">
        <v>731</v>
      </c>
      <c r="B846" s="57">
        <v>12099</v>
      </c>
    </row>
    <row r="847" s="52" customFormat="true" ht="17" customHeight="true" spans="1:2">
      <c r="A847" s="56" t="s">
        <v>101</v>
      </c>
      <c r="B847" s="57">
        <v>1465</v>
      </c>
    </row>
    <row r="848" s="52" customFormat="true" ht="17" customHeight="true" spans="1:2">
      <c r="A848" s="56" t="s">
        <v>102</v>
      </c>
      <c r="B848" s="57">
        <v>178</v>
      </c>
    </row>
    <row r="849" s="52" customFormat="true" ht="17" customHeight="true" spans="1:2">
      <c r="A849" s="56" t="s">
        <v>103</v>
      </c>
      <c r="B849" s="57">
        <v>0</v>
      </c>
    </row>
    <row r="850" s="52" customFormat="true" ht="17" customHeight="true" spans="1:2">
      <c r="A850" s="56" t="s">
        <v>110</v>
      </c>
      <c r="B850" s="57">
        <v>3234</v>
      </c>
    </row>
    <row r="851" s="52" customFormat="true" ht="17" customHeight="true" spans="1:2">
      <c r="A851" s="56" t="s">
        <v>732</v>
      </c>
      <c r="B851" s="57">
        <v>0</v>
      </c>
    </row>
    <row r="852" s="52" customFormat="true" ht="17" customHeight="true" spans="1:2">
      <c r="A852" s="56" t="s">
        <v>733</v>
      </c>
      <c r="B852" s="57">
        <v>232</v>
      </c>
    </row>
    <row r="853" s="52" customFormat="true" ht="17" customHeight="true" spans="1:2">
      <c r="A853" s="56" t="s">
        <v>734</v>
      </c>
      <c r="B853" s="57">
        <v>73</v>
      </c>
    </row>
    <row r="854" s="52" customFormat="true" ht="17" customHeight="true" spans="1:2">
      <c r="A854" s="56" t="s">
        <v>735</v>
      </c>
      <c r="B854" s="57">
        <v>10</v>
      </c>
    </row>
    <row r="855" s="52" customFormat="true" ht="17" customHeight="true" spans="1:2">
      <c r="A855" s="56" t="s">
        <v>736</v>
      </c>
      <c r="B855" s="57">
        <v>45</v>
      </c>
    </row>
    <row r="856" s="52" customFormat="true" ht="17" customHeight="true" spans="1:2">
      <c r="A856" s="56" t="s">
        <v>737</v>
      </c>
      <c r="B856" s="57">
        <v>35</v>
      </c>
    </row>
    <row r="857" s="52" customFormat="true" ht="17" customHeight="true" spans="1:2">
      <c r="A857" s="56" t="s">
        <v>738</v>
      </c>
      <c r="B857" s="57">
        <v>100</v>
      </c>
    </row>
    <row r="858" s="52" customFormat="true" ht="17" customHeight="true" spans="1:2">
      <c r="A858" s="56" t="s">
        <v>739</v>
      </c>
      <c r="B858" s="57">
        <v>0</v>
      </c>
    </row>
    <row r="859" s="52" customFormat="true" ht="17" customHeight="true" spans="1:2">
      <c r="A859" s="56" t="s">
        <v>740</v>
      </c>
      <c r="B859" s="57">
        <v>0</v>
      </c>
    </row>
    <row r="860" s="52" customFormat="true" ht="17" customHeight="true" spans="1:2">
      <c r="A860" s="56" t="s">
        <v>741</v>
      </c>
      <c r="B860" s="57">
        <v>0</v>
      </c>
    </row>
    <row r="861" s="52" customFormat="true" ht="17" customHeight="true" spans="1:2">
      <c r="A861" s="56" t="s">
        <v>742</v>
      </c>
      <c r="B861" s="57">
        <v>0</v>
      </c>
    </row>
    <row r="862" s="52" customFormat="true" ht="17" customHeight="true" spans="1:2">
      <c r="A862" s="56" t="s">
        <v>743</v>
      </c>
      <c r="B862" s="57">
        <v>0</v>
      </c>
    </row>
    <row r="863" s="52" customFormat="true" ht="17" customHeight="true" spans="1:2">
      <c r="A863" s="56" t="s">
        <v>744</v>
      </c>
      <c r="B863" s="57">
        <v>14</v>
      </c>
    </row>
    <row r="864" s="52" customFormat="true" ht="17" customHeight="true" spans="1:2">
      <c r="A864" s="56" t="s">
        <v>745</v>
      </c>
      <c r="B864" s="57">
        <v>0</v>
      </c>
    </row>
    <row r="865" s="52" customFormat="true" ht="17" customHeight="true" spans="1:2">
      <c r="A865" s="56" t="s">
        <v>746</v>
      </c>
      <c r="B865" s="57">
        <v>0</v>
      </c>
    </row>
    <row r="866" s="52" customFormat="true" ht="17" customHeight="true" spans="1:2">
      <c r="A866" s="56" t="s">
        <v>747</v>
      </c>
      <c r="B866" s="57">
        <v>93</v>
      </c>
    </row>
    <row r="867" s="52" customFormat="true" ht="17" customHeight="true" spans="1:2">
      <c r="A867" s="56" t="s">
        <v>748</v>
      </c>
      <c r="B867" s="57">
        <v>0</v>
      </c>
    </row>
    <row r="868" s="52" customFormat="true" ht="17" customHeight="true" spans="1:2">
      <c r="A868" s="56" t="s">
        <v>749</v>
      </c>
      <c r="B868" s="57">
        <v>9</v>
      </c>
    </row>
    <row r="869" s="52" customFormat="true" ht="17" customHeight="true" spans="1:2">
      <c r="A869" s="56" t="s">
        <v>750</v>
      </c>
      <c r="B869" s="57">
        <v>0</v>
      </c>
    </row>
    <row r="870" s="52" customFormat="true" ht="16.95" customHeight="true" spans="1:2">
      <c r="A870" s="56" t="s">
        <v>751</v>
      </c>
      <c r="B870" s="57">
        <v>0</v>
      </c>
    </row>
    <row r="871" s="52" customFormat="true" ht="17" customHeight="true" spans="1:2">
      <c r="A871" s="56" t="s">
        <v>752</v>
      </c>
      <c r="B871" s="57">
        <v>6611</v>
      </c>
    </row>
    <row r="872" s="52" customFormat="true" ht="17" customHeight="true" spans="1:2">
      <c r="A872" s="56" t="s">
        <v>753</v>
      </c>
      <c r="B872" s="57">
        <v>14869</v>
      </c>
    </row>
    <row r="873" s="52" customFormat="true" ht="17" customHeight="true" spans="1:2">
      <c r="A873" s="56" t="s">
        <v>101</v>
      </c>
      <c r="B873" s="57">
        <v>0</v>
      </c>
    </row>
    <row r="874" s="52" customFormat="true" ht="17" customHeight="true" spans="1:2">
      <c r="A874" s="56" t="s">
        <v>102</v>
      </c>
      <c r="B874" s="57">
        <v>0</v>
      </c>
    </row>
    <row r="875" s="52" customFormat="true" ht="17" customHeight="true" spans="1:2">
      <c r="A875" s="56" t="s">
        <v>103</v>
      </c>
      <c r="B875" s="57">
        <v>0</v>
      </c>
    </row>
    <row r="876" s="52" customFormat="true" ht="17" customHeight="true" spans="1:2">
      <c r="A876" s="56" t="s">
        <v>754</v>
      </c>
      <c r="B876" s="57">
        <v>526</v>
      </c>
    </row>
    <row r="877" s="52" customFormat="true" ht="17" customHeight="true" spans="1:2">
      <c r="A877" s="56" t="s">
        <v>755</v>
      </c>
      <c r="B877" s="57">
        <v>423</v>
      </c>
    </row>
    <row r="878" s="52" customFormat="true" ht="17" customHeight="true" spans="1:2">
      <c r="A878" s="56" t="s">
        <v>756</v>
      </c>
      <c r="B878" s="57">
        <v>57</v>
      </c>
    </row>
    <row r="879" s="52" customFormat="true" ht="17" customHeight="true" spans="1:2">
      <c r="A879" s="56" t="s">
        <v>757</v>
      </c>
      <c r="B879" s="57">
        <v>16</v>
      </c>
    </row>
    <row r="880" s="52" customFormat="true" ht="17" customHeight="true" spans="1:2">
      <c r="A880" s="56" t="s">
        <v>758</v>
      </c>
      <c r="B880" s="57">
        <v>0</v>
      </c>
    </row>
    <row r="881" s="52" customFormat="true" ht="17" customHeight="true" spans="1:2">
      <c r="A881" s="56" t="s">
        <v>759</v>
      </c>
      <c r="B881" s="57">
        <v>0</v>
      </c>
    </row>
    <row r="882" s="52" customFormat="true" ht="17" customHeight="true" spans="1:2">
      <c r="A882" s="56" t="s">
        <v>760</v>
      </c>
      <c r="B882" s="57">
        <v>26</v>
      </c>
    </row>
    <row r="883" s="52" customFormat="true" ht="17" customHeight="true" spans="1:2">
      <c r="A883" s="56" t="s">
        <v>761</v>
      </c>
      <c r="B883" s="57">
        <v>0</v>
      </c>
    </row>
    <row r="884" s="52" customFormat="true" ht="17" customHeight="true" spans="1:2">
      <c r="A884" s="56" t="s">
        <v>762</v>
      </c>
      <c r="B884" s="57">
        <v>0</v>
      </c>
    </row>
    <row r="885" s="52" customFormat="true" ht="17" customHeight="true" spans="1:2">
      <c r="A885" s="56" t="s">
        <v>763</v>
      </c>
      <c r="B885" s="57">
        <v>0</v>
      </c>
    </row>
    <row r="886" s="52" customFormat="true" ht="17" customHeight="true" spans="1:2">
      <c r="A886" s="56" t="s">
        <v>764</v>
      </c>
      <c r="B886" s="57">
        <v>0</v>
      </c>
    </row>
    <row r="887" s="52" customFormat="true" ht="17" customHeight="true" spans="1:2">
      <c r="A887" s="56" t="s">
        <v>765</v>
      </c>
      <c r="B887" s="57">
        <v>30</v>
      </c>
    </row>
    <row r="888" s="52" customFormat="true" ht="17" customHeight="true" spans="1:2">
      <c r="A888" s="56" t="s">
        <v>766</v>
      </c>
      <c r="B888" s="57">
        <v>0</v>
      </c>
    </row>
    <row r="889" s="52" customFormat="true" ht="17" customHeight="true" spans="1:2">
      <c r="A889" s="56" t="s">
        <v>767</v>
      </c>
      <c r="B889" s="57">
        <v>0</v>
      </c>
    </row>
    <row r="890" s="52" customFormat="true" ht="17" customHeight="true" spans="1:2">
      <c r="A890" s="56" t="s">
        <v>768</v>
      </c>
      <c r="B890" s="57">
        <v>0</v>
      </c>
    </row>
    <row r="891" s="52" customFormat="true" ht="17" customHeight="true" spans="1:2">
      <c r="A891" s="56" t="s">
        <v>769</v>
      </c>
      <c r="B891" s="57">
        <v>0</v>
      </c>
    </row>
    <row r="892" s="52" customFormat="true" ht="17" customHeight="true" spans="1:2">
      <c r="A892" s="56" t="s">
        <v>770</v>
      </c>
      <c r="B892" s="57">
        <v>60</v>
      </c>
    </row>
    <row r="893" s="52" customFormat="true" ht="17" customHeight="true" spans="1:2">
      <c r="A893" s="56" t="s">
        <v>771</v>
      </c>
      <c r="B893" s="57">
        <v>0</v>
      </c>
    </row>
    <row r="894" s="52" customFormat="true" ht="17" customHeight="true" spans="1:2">
      <c r="A894" s="56" t="s">
        <v>772</v>
      </c>
      <c r="B894" s="57">
        <v>0</v>
      </c>
    </row>
    <row r="895" s="52" customFormat="true" ht="17" customHeight="true" spans="1:2">
      <c r="A895" s="56" t="s">
        <v>738</v>
      </c>
      <c r="B895" s="57">
        <v>2</v>
      </c>
    </row>
    <row r="896" s="52" customFormat="true" ht="17" customHeight="true" spans="1:2">
      <c r="A896" s="56" t="s">
        <v>773</v>
      </c>
      <c r="B896" s="57">
        <v>13729</v>
      </c>
    </row>
    <row r="897" s="52" customFormat="true" ht="17" customHeight="true" spans="1:2">
      <c r="A897" s="56" t="s">
        <v>774</v>
      </c>
      <c r="B897" s="57">
        <v>28327</v>
      </c>
    </row>
    <row r="898" s="52" customFormat="true" ht="17" customHeight="true" spans="1:2">
      <c r="A898" s="56" t="s">
        <v>101</v>
      </c>
      <c r="B898" s="57">
        <v>783</v>
      </c>
    </row>
    <row r="899" s="52" customFormat="true" ht="17" customHeight="true" spans="1:2">
      <c r="A899" s="56" t="s">
        <v>102</v>
      </c>
      <c r="B899" s="57">
        <v>368</v>
      </c>
    </row>
    <row r="900" s="52" customFormat="true" ht="17" customHeight="true" spans="1:2">
      <c r="A900" s="56" t="s">
        <v>103</v>
      </c>
      <c r="B900" s="57">
        <v>0</v>
      </c>
    </row>
    <row r="901" s="52" customFormat="true" ht="17" customHeight="true" spans="1:2">
      <c r="A901" s="56" t="s">
        <v>775</v>
      </c>
      <c r="B901" s="57">
        <v>641</v>
      </c>
    </row>
    <row r="902" s="52" customFormat="true" ht="17" customHeight="true" spans="1:2">
      <c r="A902" s="56" t="s">
        <v>776</v>
      </c>
      <c r="B902" s="57">
        <v>7028</v>
      </c>
    </row>
    <row r="903" s="52" customFormat="true" ht="17" customHeight="true" spans="1:2">
      <c r="A903" s="56" t="s">
        <v>777</v>
      </c>
      <c r="B903" s="57">
        <v>1300</v>
      </c>
    </row>
    <row r="904" s="52" customFormat="true" ht="17" customHeight="true" spans="1:2">
      <c r="A904" s="56" t="s">
        <v>778</v>
      </c>
      <c r="B904" s="57">
        <v>0</v>
      </c>
    </row>
    <row r="905" s="52" customFormat="true" ht="17" customHeight="true" spans="1:2">
      <c r="A905" s="56" t="s">
        <v>779</v>
      </c>
      <c r="B905" s="57">
        <v>0</v>
      </c>
    </row>
    <row r="906" s="52" customFormat="true" ht="17" customHeight="true" spans="1:2">
      <c r="A906" s="56" t="s">
        <v>780</v>
      </c>
      <c r="B906" s="57">
        <v>13</v>
      </c>
    </row>
    <row r="907" s="52" customFormat="true" ht="17" customHeight="true" spans="1:2">
      <c r="A907" s="56" t="s">
        <v>781</v>
      </c>
      <c r="B907" s="57">
        <v>75</v>
      </c>
    </row>
    <row r="908" s="52" customFormat="true" ht="17" customHeight="true" spans="1:2">
      <c r="A908" s="56" t="s">
        <v>782</v>
      </c>
      <c r="B908" s="57">
        <v>2120</v>
      </c>
    </row>
    <row r="909" s="52" customFormat="true" ht="17" customHeight="true" spans="1:2">
      <c r="A909" s="56" t="s">
        <v>783</v>
      </c>
      <c r="B909" s="57">
        <v>0</v>
      </c>
    </row>
    <row r="910" s="52" customFormat="true" ht="17" customHeight="true" spans="1:2">
      <c r="A910" s="56" t="s">
        <v>784</v>
      </c>
      <c r="B910" s="57">
        <v>2</v>
      </c>
    </row>
    <row r="911" s="52" customFormat="true" ht="17" customHeight="true" spans="1:2">
      <c r="A911" s="56" t="s">
        <v>785</v>
      </c>
      <c r="B911" s="57">
        <v>549</v>
      </c>
    </row>
    <row r="912" s="52" customFormat="true" ht="17" customHeight="true" spans="1:2">
      <c r="A912" s="56" t="s">
        <v>786</v>
      </c>
      <c r="B912" s="57">
        <v>0</v>
      </c>
    </row>
    <row r="913" s="52" customFormat="true" ht="17" customHeight="true" spans="1:2">
      <c r="A913" s="56" t="s">
        <v>787</v>
      </c>
      <c r="B913" s="57">
        <v>0</v>
      </c>
    </row>
    <row r="914" s="52" customFormat="true" ht="17" customHeight="true" spans="1:2">
      <c r="A914" s="56" t="s">
        <v>788</v>
      </c>
      <c r="B914" s="57">
        <v>0</v>
      </c>
    </row>
    <row r="915" s="52" customFormat="true" ht="17" customHeight="true" spans="1:2">
      <c r="A915" s="56" t="s">
        <v>789</v>
      </c>
      <c r="B915" s="57">
        <v>0</v>
      </c>
    </row>
    <row r="916" s="52" customFormat="true" ht="17" customHeight="true" spans="1:2">
      <c r="A916" s="56" t="s">
        <v>790</v>
      </c>
      <c r="B916" s="57">
        <v>0</v>
      </c>
    </row>
    <row r="917" s="52" customFormat="true" ht="17" customHeight="true" spans="1:2">
      <c r="A917" s="56" t="s">
        <v>791</v>
      </c>
      <c r="B917" s="57">
        <v>0</v>
      </c>
    </row>
    <row r="918" s="52" customFormat="true" ht="17" customHeight="true" spans="1:2">
      <c r="A918" s="56" t="s">
        <v>792</v>
      </c>
      <c r="B918" s="57">
        <v>24</v>
      </c>
    </row>
    <row r="919" s="52" customFormat="true" ht="17" customHeight="true" spans="1:2">
      <c r="A919" s="56" t="s">
        <v>766</v>
      </c>
      <c r="B919" s="57">
        <v>0</v>
      </c>
    </row>
    <row r="920" s="52" customFormat="true" ht="17" customHeight="true" spans="1:2">
      <c r="A920" s="56" t="s">
        <v>793</v>
      </c>
      <c r="B920" s="57">
        <v>0</v>
      </c>
    </row>
    <row r="921" s="52" customFormat="true" ht="17" customHeight="true" spans="1:2">
      <c r="A921" s="56" t="s">
        <v>794</v>
      </c>
      <c r="B921" s="57">
        <v>0</v>
      </c>
    </row>
    <row r="922" s="52" customFormat="true" ht="16.95" customHeight="true" spans="1:2">
      <c r="A922" s="56" t="s">
        <v>795</v>
      </c>
      <c r="B922" s="57">
        <v>0</v>
      </c>
    </row>
    <row r="923" s="52" customFormat="true" ht="16.95" customHeight="true" spans="1:2">
      <c r="A923" s="56" t="s">
        <v>796</v>
      </c>
      <c r="B923" s="57">
        <v>0</v>
      </c>
    </row>
    <row r="924" s="52" customFormat="true" ht="17" customHeight="true" spans="1:2">
      <c r="A924" s="56" t="s">
        <v>797</v>
      </c>
      <c r="B924" s="57">
        <v>15424</v>
      </c>
    </row>
    <row r="925" s="52" customFormat="true" ht="17" customHeight="true" spans="1:2">
      <c r="A925" s="56" t="s">
        <v>798</v>
      </c>
      <c r="B925" s="57">
        <v>50</v>
      </c>
    </row>
    <row r="926" s="52" customFormat="true" ht="17" customHeight="true" spans="1:2">
      <c r="A926" s="56" t="s">
        <v>101</v>
      </c>
      <c r="B926" s="57">
        <v>0</v>
      </c>
    </row>
    <row r="927" s="52" customFormat="true" ht="17" customHeight="true" spans="1:2">
      <c r="A927" s="56" t="s">
        <v>102</v>
      </c>
      <c r="B927" s="57">
        <v>0</v>
      </c>
    </row>
    <row r="928" s="52" customFormat="true" ht="17" customHeight="true" spans="1:2">
      <c r="A928" s="56" t="s">
        <v>103</v>
      </c>
      <c r="B928" s="57">
        <v>0</v>
      </c>
    </row>
    <row r="929" s="52" customFormat="true" ht="17" customHeight="true" spans="1:2">
      <c r="A929" s="56" t="s">
        <v>799</v>
      </c>
      <c r="B929" s="57">
        <v>0</v>
      </c>
    </row>
    <row r="930" s="52" customFormat="true" ht="17" customHeight="true" spans="1:2">
      <c r="A930" s="56" t="s">
        <v>800</v>
      </c>
      <c r="B930" s="57">
        <v>0</v>
      </c>
    </row>
    <row r="931" s="52" customFormat="true" ht="17" customHeight="true" spans="1:2">
      <c r="A931" s="56" t="s">
        <v>801</v>
      </c>
      <c r="B931" s="57">
        <v>0</v>
      </c>
    </row>
    <row r="932" s="52" customFormat="true" ht="17" customHeight="true" spans="1:2">
      <c r="A932" s="56" t="s">
        <v>802</v>
      </c>
      <c r="B932" s="57">
        <v>0</v>
      </c>
    </row>
    <row r="933" s="52" customFormat="true" ht="17" customHeight="true" spans="1:2">
      <c r="A933" s="56" t="s">
        <v>803</v>
      </c>
      <c r="B933" s="57">
        <v>0</v>
      </c>
    </row>
    <row r="934" s="52" customFormat="true" ht="17" customHeight="true" spans="1:2">
      <c r="A934" s="56" t="s">
        <v>804</v>
      </c>
      <c r="B934" s="57">
        <v>0</v>
      </c>
    </row>
    <row r="935" s="52" customFormat="true" ht="17" customHeight="true" spans="1:2">
      <c r="A935" s="56" t="s">
        <v>805</v>
      </c>
      <c r="B935" s="57">
        <v>50</v>
      </c>
    </row>
    <row r="936" s="52" customFormat="true" ht="17" customHeight="true" spans="1:2">
      <c r="A936" s="56" t="s">
        <v>806</v>
      </c>
      <c r="B936" s="57">
        <v>675</v>
      </c>
    </row>
    <row r="937" s="52" customFormat="true" ht="17" customHeight="true" spans="1:2">
      <c r="A937" s="56" t="s">
        <v>807</v>
      </c>
      <c r="B937" s="57">
        <v>0</v>
      </c>
    </row>
    <row r="938" s="52" customFormat="true" ht="17" customHeight="true" spans="1:2">
      <c r="A938" s="56" t="s">
        <v>808</v>
      </c>
      <c r="B938" s="57">
        <v>0</v>
      </c>
    </row>
    <row r="939" s="52" customFormat="true" ht="17" customHeight="true" spans="1:2">
      <c r="A939" s="56" t="s">
        <v>809</v>
      </c>
      <c r="B939" s="57">
        <v>0</v>
      </c>
    </row>
    <row r="940" s="52" customFormat="true" ht="17" customHeight="true" spans="1:2">
      <c r="A940" s="56" t="s">
        <v>810</v>
      </c>
      <c r="B940" s="57">
        <v>675</v>
      </c>
    </row>
    <row r="941" s="52" customFormat="true" ht="17" customHeight="true" spans="1:2">
      <c r="A941" s="56" t="s">
        <v>811</v>
      </c>
      <c r="B941" s="57">
        <v>0</v>
      </c>
    </row>
    <row r="942" s="52" customFormat="true" ht="17" customHeight="true" spans="1:2">
      <c r="A942" s="56" t="s">
        <v>812</v>
      </c>
      <c r="B942" s="57">
        <v>0</v>
      </c>
    </row>
    <row r="943" s="52" customFormat="true" ht="17" customHeight="true" spans="1:2">
      <c r="A943" s="56" t="s">
        <v>813</v>
      </c>
      <c r="B943" s="57">
        <v>478</v>
      </c>
    </row>
    <row r="944" s="52" customFormat="true" ht="17" customHeight="true" spans="1:2">
      <c r="A944" s="56" t="s">
        <v>814</v>
      </c>
      <c r="B944" s="57">
        <v>0</v>
      </c>
    </row>
    <row r="945" s="52" customFormat="true" ht="17" customHeight="true" spans="1:2">
      <c r="A945" s="56" t="s">
        <v>815</v>
      </c>
      <c r="B945" s="57">
        <v>0</v>
      </c>
    </row>
    <row r="946" s="52" customFormat="true" ht="17" customHeight="true" spans="1:2">
      <c r="A946" s="56" t="s">
        <v>816</v>
      </c>
      <c r="B946" s="57">
        <v>0</v>
      </c>
    </row>
    <row r="947" s="52" customFormat="true" ht="17" customHeight="true" spans="1:2">
      <c r="A947" s="56" t="s">
        <v>817</v>
      </c>
      <c r="B947" s="57">
        <v>49</v>
      </c>
    </row>
    <row r="948" s="52" customFormat="true" ht="17" customHeight="true" spans="1:2">
      <c r="A948" s="56" t="s">
        <v>818</v>
      </c>
      <c r="B948" s="57">
        <v>0</v>
      </c>
    </row>
    <row r="949" s="52" customFormat="true" ht="17" customHeight="true" spans="1:2">
      <c r="A949" s="56" t="s">
        <v>819</v>
      </c>
      <c r="B949" s="57">
        <v>429</v>
      </c>
    </row>
    <row r="950" s="52" customFormat="true" ht="17" customHeight="true" spans="1:2">
      <c r="A950" s="56" t="s">
        <v>820</v>
      </c>
      <c r="B950" s="57">
        <v>0</v>
      </c>
    </row>
    <row r="951" s="52" customFormat="true" ht="17" customHeight="true" spans="1:2">
      <c r="A951" s="56" t="s">
        <v>821</v>
      </c>
      <c r="B951" s="57">
        <v>0</v>
      </c>
    </row>
    <row r="952" s="52" customFormat="true" ht="17" customHeight="true" spans="1:2">
      <c r="A952" s="56" t="s">
        <v>822</v>
      </c>
      <c r="B952" s="57">
        <v>0</v>
      </c>
    </row>
    <row r="953" s="52" customFormat="true" ht="17" customHeight="true" spans="1:2">
      <c r="A953" s="56" t="s">
        <v>823</v>
      </c>
      <c r="B953" s="57">
        <v>0</v>
      </c>
    </row>
    <row r="954" s="52" customFormat="true" ht="17" customHeight="true" spans="1:2">
      <c r="A954" s="56" t="s">
        <v>824</v>
      </c>
      <c r="B954" s="57">
        <v>0</v>
      </c>
    </row>
    <row r="955" s="52" customFormat="true" ht="17" customHeight="true" spans="1:2">
      <c r="A955" s="56" t="s">
        <v>825</v>
      </c>
      <c r="B955" s="57">
        <v>0</v>
      </c>
    </row>
    <row r="956" s="52" customFormat="true" ht="17" customHeight="true" spans="1:2">
      <c r="A956" s="56" t="s">
        <v>826</v>
      </c>
      <c r="B956" s="57">
        <v>222600</v>
      </c>
    </row>
    <row r="957" s="52" customFormat="true" ht="17" customHeight="true" spans="1:2">
      <c r="A957" s="56" t="s">
        <v>827</v>
      </c>
      <c r="B957" s="57">
        <v>18715</v>
      </c>
    </row>
    <row r="958" s="52" customFormat="true" ht="17" customHeight="true" spans="1:2">
      <c r="A958" s="56" t="s">
        <v>101</v>
      </c>
      <c r="B958" s="57">
        <v>855</v>
      </c>
    </row>
    <row r="959" s="52" customFormat="true" ht="17" customHeight="true" spans="1:2">
      <c r="A959" s="56" t="s">
        <v>102</v>
      </c>
      <c r="B959" s="57">
        <v>410</v>
      </c>
    </row>
    <row r="960" s="52" customFormat="true" ht="17" customHeight="true" spans="1:2">
      <c r="A960" s="56" t="s">
        <v>103</v>
      </c>
      <c r="B960" s="57">
        <v>300</v>
      </c>
    </row>
    <row r="961" s="52" customFormat="true" ht="17" customHeight="true" spans="1:2">
      <c r="A961" s="56" t="s">
        <v>828</v>
      </c>
      <c r="B961" s="57">
        <v>0</v>
      </c>
    </row>
    <row r="962" s="52" customFormat="true" ht="17" customHeight="true" spans="1:2">
      <c r="A962" s="56" t="s">
        <v>829</v>
      </c>
      <c r="B962" s="57">
        <v>1973</v>
      </c>
    </row>
    <row r="963" s="52" customFormat="true" ht="17" customHeight="true" spans="1:2">
      <c r="A963" s="56" t="s">
        <v>830</v>
      </c>
      <c r="B963" s="57">
        <v>0</v>
      </c>
    </row>
    <row r="964" s="52" customFormat="true" ht="17" customHeight="true" spans="1:2">
      <c r="A964" s="56" t="s">
        <v>831</v>
      </c>
      <c r="B964" s="57">
        <v>0</v>
      </c>
    </row>
    <row r="965" s="52" customFormat="true" ht="17" customHeight="true" spans="1:2">
      <c r="A965" s="56" t="s">
        <v>832</v>
      </c>
      <c r="B965" s="57">
        <v>0</v>
      </c>
    </row>
    <row r="966" s="52" customFormat="true" ht="17" customHeight="true" spans="1:2">
      <c r="A966" s="56" t="s">
        <v>833</v>
      </c>
      <c r="B966" s="57">
        <v>5095</v>
      </c>
    </row>
    <row r="967" s="52" customFormat="true" ht="17" customHeight="true" spans="1:2">
      <c r="A967" s="56" t="s">
        <v>834</v>
      </c>
      <c r="B967" s="57">
        <v>0</v>
      </c>
    </row>
    <row r="968" s="52" customFormat="true" ht="17" customHeight="true" spans="1:2">
      <c r="A968" s="56" t="s">
        <v>835</v>
      </c>
      <c r="B968" s="57">
        <v>0</v>
      </c>
    </row>
    <row r="969" s="52" customFormat="true" ht="17" customHeight="true" spans="1:2">
      <c r="A969" s="56" t="s">
        <v>836</v>
      </c>
      <c r="B969" s="57">
        <v>0</v>
      </c>
    </row>
    <row r="970" s="52" customFormat="true" ht="17" customHeight="true" spans="1:2">
      <c r="A970" s="56" t="s">
        <v>837</v>
      </c>
      <c r="B970" s="57">
        <v>0</v>
      </c>
    </row>
    <row r="971" s="52" customFormat="true" ht="17" customHeight="true" spans="1:2">
      <c r="A971" s="56" t="s">
        <v>838</v>
      </c>
      <c r="B971" s="57">
        <v>0</v>
      </c>
    </row>
    <row r="972" s="52" customFormat="true" ht="17" customHeight="true" spans="1:2">
      <c r="A972" s="56" t="s">
        <v>839</v>
      </c>
      <c r="B972" s="57">
        <v>0</v>
      </c>
    </row>
    <row r="973" s="52" customFormat="true" ht="17" customHeight="true" spans="1:2">
      <c r="A973" s="56" t="s">
        <v>840</v>
      </c>
      <c r="B973" s="57">
        <v>0</v>
      </c>
    </row>
    <row r="974" s="52" customFormat="true" ht="17" customHeight="true" spans="1:2">
      <c r="A974" s="56" t="s">
        <v>841</v>
      </c>
      <c r="B974" s="57">
        <v>0</v>
      </c>
    </row>
    <row r="975" s="52" customFormat="true" ht="17" customHeight="true" spans="1:2">
      <c r="A975" s="56" t="s">
        <v>842</v>
      </c>
      <c r="B975" s="57">
        <v>0</v>
      </c>
    </row>
    <row r="976" s="52" customFormat="true" ht="17" customHeight="true" spans="1:2">
      <c r="A976" s="56" t="s">
        <v>843</v>
      </c>
      <c r="B976" s="57">
        <v>0</v>
      </c>
    </row>
    <row r="977" s="52" customFormat="true" ht="17" customHeight="true" spans="1:2">
      <c r="A977" s="56" t="s">
        <v>844</v>
      </c>
      <c r="B977" s="57">
        <v>0</v>
      </c>
    </row>
    <row r="978" s="52" customFormat="true" ht="17" customHeight="true" spans="1:2">
      <c r="A978" s="56" t="s">
        <v>845</v>
      </c>
      <c r="B978" s="57">
        <v>0</v>
      </c>
    </row>
    <row r="979" s="52" customFormat="true" ht="17" customHeight="true" spans="1:2">
      <c r="A979" s="56" t="s">
        <v>846</v>
      </c>
      <c r="B979" s="57">
        <v>10082</v>
      </c>
    </row>
    <row r="980" s="52" customFormat="true" ht="17" customHeight="true" spans="1:2">
      <c r="A980" s="56" t="s">
        <v>847</v>
      </c>
      <c r="B980" s="57">
        <v>377</v>
      </c>
    </row>
    <row r="981" s="52" customFormat="true" ht="17" customHeight="true" spans="1:2">
      <c r="A981" s="56" t="s">
        <v>101</v>
      </c>
      <c r="B981" s="57">
        <v>311</v>
      </c>
    </row>
    <row r="982" s="52" customFormat="true" ht="17" customHeight="true" spans="1:2">
      <c r="A982" s="56" t="s">
        <v>102</v>
      </c>
      <c r="B982" s="57">
        <v>21</v>
      </c>
    </row>
    <row r="983" s="52" customFormat="true" ht="17" customHeight="true" spans="1:2">
      <c r="A983" s="56" t="s">
        <v>103</v>
      </c>
      <c r="B983" s="57">
        <v>0</v>
      </c>
    </row>
    <row r="984" s="52" customFormat="true" ht="17" customHeight="true" spans="1:2">
      <c r="A984" s="56" t="s">
        <v>848</v>
      </c>
      <c r="B984" s="57">
        <v>0</v>
      </c>
    </row>
    <row r="985" s="52" customFormat="true" ht="17" customHeight="true" spans="1:2">
      <c r="A985" s="56" t="s">
        <v>849</v>
      </c>
      <c r="B985" s="57">
        <v>0</v>
      </c>
    </row>
    <row r="986" s="52" customFormat="true" ht="17" customHeight="true" spans="1:2">
      <c r="A986" s="56" t="s">
        <v>850</v>
      </c>
      <c r="B986" s="57">
        <v>0</v>
      </c>
    </row>
    <row r="987" s="52" customFormat="true" ht="17" customHeight="true" spans="1:2">
      <c r="A987" s="56" t="s">
        <v>851</v>
      </c>
      <c r="B987" s="57">
        <v>0</v>
      </c>
    </row>
    <row r="988" s="52" customFormat="true" ht="17" customHeight="true" spans="1:2">
      <c r="A988" s="56" t="s">
        <v>852</v>
      </c>
      <c r="B988" s="57">
        <v>0</v>
      </c>
    </row>
    <row r="989" s="52" customFormat="true" ht="17" customHeight="true" spans="1:2">
      <c r="A989" s="56" t="s">
        <v>853</v>
      </c>
      <c r="B989" s="57">
        <v>45</v>
      </c>
    </row>
    <row r="990" s="52" customFormat="true" ht="17" customHeight="true" spans="1:2">
      <c r="A990" s="56" t="s">
        <v>854</v>
      </c>
      <c r="B990" s="57">
        <v>16905</v>
      </c>
    </row>
    <row r="991" s="52" customFormat="true" ht="17" customHeight="true" spans="1:2">
      <c r="A991" s="56" t="s">
        <v>101</v>
      </c>
      <c r="B991" s="57">
        <v>0</v>
      </c>
    </row>
    <row r="992" s="52" customFormat="true" ht="17" customHeight="true" spans="1:2">
      <c r="A992" s="56" t="s">
        <v>102</v>
      </c>
      <c r="B992" s="57">
        <v>0</v>
      </c>
    </row>
    <row r="993" s="52" customFormat="true" ht="17" customHeight="true" spans="1:2">
      <c r="A993" s="56" t="s">
        <v>103</v>
      </c>
      <c r="B993" s="57">
        <v>0</v>
      </c>
    </row>
    <row r="994" s="52" customFormat="true" ht="17" customHeight="true" spans="1:2">
      <c r="A994" s="56" t="s">
        <v>855</v>
      </c>
      <c r="B994" s="57">
        <v>162</v>
      </c>
    </row>
    <row r="995" s="52" customFormat="true" ht="17" customHeight="true" spans="1:2">
      <c r="A995" s="56" t="s">
        <v>856</v>
      </c>
      <c r="B995" s="57">
        <v>0</v>
      </c>
    </row>
    <row r="996" s="52" customFormat="true" ht="17" customHeight="true" spans="1:2">
      <c r="A996" s="56" t="s">
        <v>857</v>
      </c>
      <c r="B996" s="57">
        <v>0</v>
      </c>
    </row>
    <row r="997" s="52" customFormat="true" ht="17" customHeight="true" spans="1:2">
      <c r="A997" s="56" t="s">
        <v>858</v>
      </c>
      <c r="B997" s="57">
        <v>0</v>
      </c>
    </row>
    <row r="998" s="52" customFormat="true" ht="17" customHeight="true" spans="1:2">
      <c r="A998" s="56" t="s">
        <v>859</v>
      </c>
      <c r="B998" s="57">
        <v>0</v>
      </c>
    </row>
    <row r="999" s="52" customFormat="true" ht="17" customHeight="true" spans="1:2">
      <c r="A999" s="56" t="s">
        <v>860</v>
      </c>
      <c r="B999" s="57">
        <v>16743</v>
      </c>
    </row>
    <row r="1000" s="52" customFormat="true" ht="17" customHeight="true" spans="1:2">
      <c r="A1000" s="56" t="s">
        <v>861</v>
      </c>
      <c r="B1000" s="57">
        <v>1519</v>
      </c>
    </row>
    <row r="1001" s="52" customFormat="true" ht="17" customHeight="true" spans="1:2">
      <c r="A1001" s="56" t="s">
        <v>862</v>
      </c>
      <c r="B1001" s="57">
        <v>0</v>
      </c>
    </row>
    <row r="1002" s="52" customFormat="true" ht="17" customHeight="true" spans="1:2">
      <c r="A1002" s="56" t="s">
        <v>863</v>
      </c>
      <c r="B1002" s="57">
        <v>768</v>
      </c>
    </row>
    <row r="1003" s="52" customFormat="true" ht="17" customHeight="true" spans="1:2">
      <c r="A1003" s="56" t="s">
        <v>864</v>
      </c>
      <c r="B1003" s="57">
        <v>751</v>
      </c>
    </row>
    <row r="1004" s="52" customFormat="true" ht="17" customHeight="true" spans="1:2">
      <c r="A1004" s="56" t="s">
        <v>865</v>
      </c>
      <c r="B1004" s="57">
        <v>0</v>
      </c>
    </row>
    <row r="1005" s="52" customFormat="true" ht="17" customHeight="true" spans="1:2">
      <c r="A1005" s="56" t="s">
        <v>866</v>
      </c>
      <c r="B1005" s="57">
        <v>164</v>
      </c>
    </row>
    <row r="1006" s="52" customFormat="true" ht="17" customHeight="true" spans="1:2">
      <c r="A1006" s="56" t="s">
        <v>101</v>
      </c>
      <c r="B1006" s="57">
        <v>95</v>
      </c>
    </row>
    <row r="1007" s="52" customFormat="true" ht="17" customHeight="true" spans="1:2">
      <c r="A1007" s="56" t="s">
        <v>102</v>
      </c>
      <c r="B1007" s="57">
        <v>4</v>
      </c>
    </row>
    <row r="1008" s="52" customFormat="true" ht="17" customHeight="true" spans="1:2">
      <c r="A1008" s="56" t="s">
        <v>103</v>
      </c>
      <c r="B1008" s="57">
        <v>47</v>
      </c>
    </row>
    <row r="1009" s="52" customFormat="true" ht="17" customHeight="true" spans="1:2">
      <c r="A1009" s="56" t="s">
        <v>852</v>
      </c>
      <c r="B1009" s="57">
        <v>18</v>
      </c>
    </row>
    <row r="1010" s="52" customFormat="true" ht="17" customHeight="true" spans="1:2">
      <c r="A1010" s="56" t="s">
        <v>867</v>
      </c>
      <c r="B1010" s="57">
        <v>0</v>
      </c>
    </row>
    <row r="1011" s="52" customFormat="true" ht="17" customHeight="true" spans="1:2">
      <c r="A1011" s="56" t="s">
        <v>868</v>
      </c>
      <c r="B1011" s="57">
        <v>0</v>
      </c>
    </row>
    <row r="1012" s="52" customFormat="true" ht="17" customHeight="true" spans="1:2">
      <c r="A1012" s="56" t="s">
        <v>869</v>
      </c>
      <c r="B1012" s="57">
        <v>184920</v>
      </c>
    </row>
    <row r="1013" s="52" customFormat="true" ht="17" customHeight="true" spans="1:2">
      <c r="A1013" s="56" t="s">
        <v>870</v>
      </c>
      <c r="B1013" s="57">
        <v>184920</v>
      </c>
    </row>
    <row r="1014" s="52" customFormat="true" ht="17" customHeight="true" spans="1:2">
      <c r="A1014" s="56" t="s">
        <v>871</v>
      </c>
      <c r="B1014" s="57">
        <v>0</v>
      </c>
    </row>
    <row r="1015" s="52" customFormat="true" ht="17" customHeight="true" spans="1:2">
      <c r="A1015" s="56" t="s">
        <v>872</v>
      </c>
      <c r="B1015" s="57">
        <v>0</v>
      </c>
    </row>
    <row r="1016" s="52" customFormat="true" ht="17" customHeight="true" spans="1:2">
      <c r="A1016" s="56" t="s">
        <v>873</v>
      </c>
      <c r="B1016" s="57">
        <v>0</v>
      </c>
    </row>
    <row r="1017" s="52" customFormat="true" ht="17" customHeight="true" spans="1:2">
      <c r="A1017" s="56" t="s">
        <v>874</v>
      </c>
      <c r="B1017" s="57">
        <v>0</v>
      </c>
    </row>
    <row r="1018" s="52" customFormat="true" ht="17" customHeight="true" spans="1:2">
      <c r="A1018" s="56" t="s">
        <v>875</v>
      </c>
      <c r="B1018" s="57">
        <v>0</v>
      </c>
    </row>
    <row r="1019" s="52" customFormat="true" ht="17" customHeight="true" spans="1:2">
      <c r="A1019" s="56" t="s">
        <v>876</v>
      </c>
      <c r="B1019" s="57">
        <v>0</v>
      </c>
    </row>
    <row r="1020" s="52" customFormat="true" ht="17" customHeight="true" spans="1:2">
      <c r="A1020" s="56" t="s">
        <v>877</v>
      </c>
      <c r="B1020" s="57">
        <v>23427</v>
      </c>
    </row>
    <row r="1021" s="52" customFormat="true" ht="17" customHeight="true" spans="1:2">
      <c r="A1021" s="56" t="s">
        <v>878</v>
      </c>
      <c r="B1021" s="57">
        <v>0</v>
      </c>
    </row>
    <row r="1022" s="52" customFormat="true" ht="17" customHeight="true" spans="1:2">
      <c r="A1022" s="56" t="s">
        <v>101</v>
      </c>
      <c r="B1022" s="57">
        <v>0</v>
      </c>
    </row>
    <row r="1023" s="52" customFormat="true" ht="17" customHeight="true" spans="1:2">
      <c r="A1023" s="56" t="s">
        <v>102</v>
      </c>
      <c r="B1023" s="57">
        <v>0</v>
      </c>
    </row>
    <row r="1024" s="52" customFormat="true" ht="17" customHeight="true" spans="1:2">
      <c r="A1024" s="56" t="s">
        <v>103</v>
      </c>
      <c r="B1024" s="57">
        <v>0</v>
      </c>
    </row>
    <row r="1025" s="52" customFormat="true" ht="17" customHeight="true" spans="1:2">
      <c r="A1025" s="56" t="s">
        <v>879</v>
      </c>
      <c r="B1025" s="57">
        <v>0</v>
      </c>
    </row>
    <row r="1026" s="52" customFormat="true" ht="17" customHeight="true" spans="1:2">
      <c r="A1026" s="56" t="s">
        <v>880</v>
      </c>
      <c r="B1026" s="57">
        <v>0</v>
      </c>
    </row>
    <row r="1027" s="52" customFormat="true" ht="17" customHeight="true" spans="1:2">
      <c r="A1027" s="56" t="s">
        <v>881</v>
      </c>
      <c r="B1027" s="57">
        <v>0</v>
      </c>
    </row>
    <row r="1028" s="52" customFormat="true" ht="17" customHeight="true" spans="1:2">
      <c r="A1028" s="56" t="s">
        <v>882</v>
      </c>
      <c r="B1028" s="57">
        <v>0</v>
      </c>
    </row>
    <row r="1029" s="52" customFormat="true" ht="17" customHeight="true" spans="1:2">
      <c r="A1029" s="56" t="s">
        <v>883</v>
      </c>
      <c r="B1029" s="57">
        <v>0</v>
      </c>
    </row>
    <row r="1030" s="52" customFormat="true" ht="17" customHeight="true" spans="1:2">
      <c r="A1030" s="56" t="s">
        <v>884</v>
      </c>
      <c r="B1030" s="57">
        <v>0</v>
      </c>
    </row>
    <row r="1031" s="52" customFormat="true" ht="17" customHeight="true" spans="1:2">
      <c r="A1031" s="56" t="s">
        <v>885</v>
      </c>
      <c r="B1031" s="57">
        <v>2206</v>
      </c>
    </row>
    <row r="1032" s="52" customFormat="true" ht="17" customHeight="true" spans="1:2">
      <c r="A1032" s="56" t="s">
        <v>101</v>
      </c>
      <c r="B1032" s="57">
        <v>1159</v>
      </c>
    </row>
    <row r="1033" s="52" customFormat="true" ht="17" customHeight="true" spans="1:2">
      <c r="A1033" s="56" t="s">
        <v>102</v>
      </c>
      <c r="B1033" s="57">
        <v>72</v>
      </c>
    </row>
    <row r="1034" s="52" customFormat="true" ht="17" customHeight="true" spans="1:2">
      <c r="A1034" s="56" t="s">
        <v>103</v>
      </c>
      <c r="B1034" s="57">
        <v>0</v>
      </c>
    </row>
    <row r="1035" s="52" customFormat="true" ht="17" customHeight="true" spans="1:2">
      <c r="A1035" s="56" t="s">
        <v>886</v>
      </c>
      <c r="B1035" s="57">
        <v>0</v>
      </c>
    </row>
    <row r="1036" s="52" customFormat="true" ht="17" customHeight="true" spans="1:2">
      <c r="A1036" s="56" t="s">
        <v>887</v>
      </c>
      <c r="B1036" s="57">
        <v>0</v>
      </c>
    </row>
    <row r="1037" s="52" customFormat="true" ht="17" customHeight="true" spans="1:2">
      <c r="A1037" s="56" t="s">
        <v>888</v>
      </c>
      <c r="B1037" s="57">
        <v>0</v>
      </c>
    </row>
    <row r="1038" s="52" customFormat="true" ht="17" customHeight="true" spans="1:2">
      <c r="A1038" s="56" t="s">
        <v>889</v>
      </c>
      <c r="B1038" s="57">
        <v>0</v>
      </c>
    </row>
    <row r="1039" s="52" customFormat="true" ht="17" customHeight="true" spans="1:2">
      <c r="A1039" s="56" t="s">
        <v>890</v>
      </c>
      <c r="B1039" s="57">
        <v>0</v>
      </c>
    </row>
    <row r="1040" s="52" customFormat="true" ht="17" customHeight="true" spans="1:2">
      <c r="A1040" s="56" t="s">
        <v>891</v>
      </c>
      <c r="B1040" s="57">
        <v>0</v>
      </c>
    </row>
    <row r="1041" s="52" customFormat="true" ht="17" customHeight="true" spans="1:2">
      <c r="A1041" s="56" t="s">
        <v>892</v>
      </c>
      <c r="B1041" s="57">
        <v>0</v>
      </c>
    </row>
    <row r="1042" s="52" customFormat="true" ht="17" customHeight="true" spans="1:2">
      <c r="A1042" s="56" t="s">
        <v>893</v>
      </c>
      <c r="B1042" s="57">
        <v>0</v>
      </c>
    </row>
    <row r="1043" s="52" customFormat="true" ht="17" customHeight="true" spans="1:2">
      <c r="A1043" s="56" t="s">
        <v>894</v>
      </c>
      <c r="B1043" s="57">
        <v>0</v>
      </c>
    </row>
    <row r="1044" s="52" customFormat="true" ht="17" customHeight="true" spans="1:2">
      <c r="A1044" s="56" t="s">
        <v>895</v>
      </c>
      <c r="B1044" s="57">
        <v>0</v>
      </c>
    </row>
    <row r="1045" s="52" customFormat="true" ht="17" customHeight="true" spans="1:2">
      <c r="A1045" s="56" t="s">
        <v>896</v>
      </c>
      <c r="B1045" s="57">
        <v>0</v>
      </c>
    </row>
    <row r="1046" s="52" customFormat="true" ht="17" customHeight="true" spans="1:2">
      <c r="A1046" s="56" t="s">
        <v>897</v>
      </c>
      <c r="B1046" s="57">
        <v>975</v>
      </c>
    </row>
    <row r="1047" s="52" customFormat="true" ht="17" customHeight="true" spans="1:2">
      <c r="A1047" s="56" t="s">
        <v>898</v>
      </c>
      <c r="B1047" s="57">
        <v>238</v>
      </c>
    </row>
    <row r="1048" s="52" customFormat="true" ht="17" customHeight="true" spans="1:2">
      <c r="A1048" s="56" t="s">
        <v>101</v>
      </c>
      <c r="B1048" s="57">
        <v>0</v>
      </c>
    </row>
    <row r="1049" s="52" customFormat="true" ht="17" customHeight="true" spans="1:2">
      <c r="A1049" s="56" t="s">
        <v>102</v>
      </c>
      <c r="B1049" s="57">
        <v>80</v>
      </c>
    </row>
    <row r="1050" s="52" customFormat="true" ht="17" customHeight="true" spans="1:2">
      <c r="A1050" s="56" t="s">
        <v>103</v>
      </c>
      <c r="B1050" s="57">
        <v>0</v>
      </c>
    </row>
    <row r="1051" s="52" customFormat="true" ht="17" customHeight="true" spans="1:2">
      <c r="A1051" s="56" t="s">
        <v>899</v>
      </c>
      <c r="B1051" s="57">
        <v>158</v>
      </c>
    </row>
    <row r="1052" s="52" customFormat="true" ht="17" customHeight="true" spans="1:2">
      <c r="A1052" s="56" t="s">
        <v>900</v>
      </c>
      <c r="B1052" s="57">
        <v>3675</v>
      </c>
    </row>
    <row r="1053" s="52" customFormat="true" ht="17" customHeight="true" spans="1:2">
      <c r="A1053" s="56" t="s">
        <v>101</v>
      </c>
      <c r="B1053" s="57">
        <v>83</v>
      </c>
    </row>
    <row r="1054" s="52" customFormat="true" ht="17" customHeight="true" spans="1:2">
      <c r="A1054" s="56" t="s">
        <v>102</v>
      </c>
      <c r="B1054" s="57">
        <v>197</v>
      </c>
    </row>
    <row r="1055" s="52" customFormat="true" ht="17" customHeight="true" spans="1:2">
      <c r="A1055" s="56" t="s">
        <v>103</v>
      </c>
      <c r="B1055" s="57">
        <v>0</v>
      </c>
    </row>
    <row r="1056" s="52" customFormat="true" ht="17" customHeight="true" spans="1:2">
      <c r="A1056" s="56" t="s">
        <v>901</v>
      </c>
      <c r="B1056" s="57">
        <v>0</v>
      </c>
    </row>
    <row r="1057" s="52" customFormat="true" ht="17" customHeight="true" spans="1:2">
      <c r="A1057" s="56" t="s">
        <v>902</v>
      </c>
      <c r="B1057" s="57">
        <v>0</v>
      </c>
    </row>
    <row r="1058" s="52" customFormat="true" ht="17" customHeight="true" spans="1:2">
      <c r="A1058" s="56" t="s">
        <v>903</v>
      </c>
      <c r="B1058" s="57">
        <v>0</v>
      </c>
    </row>
    <row r="1059" s="52" customFormat="true" ht="16.95" customHeight="true" spans="1:2">
      <c r="A1059" s="56" t="s">
        <v>904</v>
      </c>
      <c r="B1059" s="57">
        <v>0</v>
      </c>
    </row>
    <row r="1060" s="52" customFormat="true" ht="16.95" customHeight="true" spans="1:2">
      <c r="A1060" s="56" t="s">
        <v>905</v>
      </c>
      <c r="B1060" s="57">
        <v>2292</v>
      </c>
    </row>
    <row r="1061" s="52" customFormat="true" ht="16.95" customHeight="true" spans="1:2">
      <c r="A1061" s="56" t="s">
        <v>110</v>
      </c>
      <c r="B1061" s="57">
        <v>0</v>
      </c>
    </row>
    <row r="1062" s="52" customFormat="true" ht="17" customHeight="true" spans="1:2">
      <c r="A1062" s="56" t="s">
        <v>906</v>
      </c>
      <c r="B1062" s="57">
        <v>1103</v>
      </c>
    </row>
    <row r="1063" s="52" customFormat="true" ht="17" customHeight="true" spans="1:2">
      <c r="A1063" s="56" t="s">
        <v>907</v>
      </c>
      <c r="B1063" s="57">
        <v>3111</v>
      </c>
    </row>
    <row r="1064" s="52" customFormat="true" ht="17" customHeight="true" spans="1:2">
      <c r="A1064" s="56" t="s">
        <v>101</v>
      </c>
      <c r="B1064" s="57">
        <v>707</v>
      </c>
    </row>
    <row r="1065" s="52" customFormat="true" ht="17" customHeight="true" spans="1:2">
      <c r="A1065" s="56" t="s">
        <v>102</v>
      </c>
      <c r="B1065" s="57">
        <v>34</v>
      </c>
    </row>
    <row r="1066" s="52" customFormat="true" ht="17" customHeight="true" spans="1:2">
      <c r="A1066" s="56" t="s">
        <v>103</v>
      </c>
      <c r="B1066" s="57">
        <v>0</v>
      </c>
    </row>
    <row r="1067" s="52" customFormat="true" ht="17.25" customHeight="true" spans="1:2">
      <c r="A1067" s="56" t="s">
        <v>908</v>
      </c>
      <c r="B1067" s="57">
        <v>0</v>
      </c>
    </row>
    <row r="1068" s="52" customFormat="true" ht="17" customHeight="true" spans="1:2">
      <c r="A1068" s="56" t="s">
        <v>909</v>
      </c>
      <c r="B1068" s="57">
        <v>0</v>
      </c>
    </row>
    <row r="1069" s="52" customFormat="true" ht="17" customHeight="true" spans="1:2">
      <c r="A1069" s="56" t="s">
        <v>910</v>
      </c>
      <c r="B1069" s="57">
        <v>2370</v>
      </c>
    </row>
    <row r="1070" s="52" customFormat="true" ht="17" customHeight="true" spans="1:2">
      <c r="A1070" s="56" t="s">
        <v>911</v>
      </c>
      <c r="B1070" s="57">
        <v>5234</v>
      </c>
    </row>
    <row r="1071" s="52" customFormat="true" ht="17" customHeight="true" spans="1:2">
      <c r="A1071" s="56" t="s">
        <v>101</v>
      </c>
      <c r="B1071" s="57">
        <v>0</v>
      </c>
    </row>
    <row r="1072" s="52" customFormat="true" ht="17" customHeight="true" spans="1:2">
      <c r="A1072" s="56" t="s">
        <v>102</v>
      </c>
      <c r="B1072" s="57">
        <v>0</v>
      </c>
    </row>
    <row r="1073" s="52" customFormat="true" ht="17" customHeight="true" spans="1:2">
      <c r="A1073" s="56" t="s">
        <v>103</v>
      </c>
      <c r="B1073" s="57">
        <v>0</v>
      </c>
    </row>
    <row r="1074" s="52" customFormat="true" ht="17" customHeight="true" spans="1:2">
      <c r="A1074" s="56" t="s">
        <v>912</v>
      </c>
      <c r="B1074" s="57">
        <v>0</v>
      </c>
    </row>
    <row r="1075" s="52" customFormat="true" ht="17" customHeight="true" spans="1:2">
      <c r="A1075" s="56" t="s">
        <v>913</v>
      </c>
      <c r="B1075" s="57">
        <v>5024</v>
      </c>
    </row>
    <row r="1076" s="52" customFormat="true" ht="16.95" customHeight="true" spans="1:2">
      <c r="A1076" s="56" t="s">
        <v>914</v>
      </c>
      <c r="B1076" s="57">
        <v>0</v>
      </c>
    </row>
    <row r="1077" s="52" customFormat="true" ht="17" customHeight="true" spans="1:2">
      <c r="A1077" s="56" t="s">
        <v>915</v>
      </c>
      <c r="B1077" s="57">
        <v>210</v>
      </c>
    </row>
    <row r="1078" s="52" customFormat="true" ht="17" customHeight="true" spans="1:2">
      <c r="A1078" s="56" t="s">
        <v>916</v>
      </c>
      <c r="B1078" s="57">
        <v>8963</v>
      </c>
    </row>
    <row r="1079" s="52" customFormat="true" ht="17" customHeight="true" spans="1:2">
      <c r="A1079" s="56" t="s">
        <v>917</v>
      </c>
      <c r="B1079" s="57">
        <v>0</v>
      </c>
    </row>
    <row r="1080" s="52" customFormat="true" ht="17" customHeight="true" spans="1:2">
      <c r="A1080" s="56" t="s">
        <v>918</v>
      </c>
      <c r="B1080" s="57">
        <v>1033</v>
      </c>
    </row>
    <row r="1081" s="52" customFormat="true" ht="17" customHeight="true" spans="1:2">
      <c r="A1081" s="56" t="s">
        <v>919</v>
      </c>
      <c r="B1081" s="57">
        <v>0</v>
      </c>
    </row>
    <row r="1082" s="52" customFormat="true" ht="17" customHeight="true" spans="1:2">
      <c r="A1082" s="56" t="s">
        <v>920</v>
      </c>
      <c r="B1082" s="57">
        <v>0</v>
      </c>
    </row>
    <row r="1083" s="52" customFormat="true" ht="17" customHeight="true" spans="1:2">
      <c r="A1083" s="56" t="s">
        <v>921</v>
      </c>
      <c r="B1083" s="57">
        <v>7930</v>
      </c>
    </row>
    <row r="1084" s="52" customFormat="true" ht="17" customHeight="true" spans="1:2">
      <c r="A1084" s="56" t="s">
        <v>922</v>
      </c>
      <c r="B1084" s="57">
        <v>56827</v>
      </c>
    </row>
    <row r="1085" s="52" customFormat="true" ht="17" customHeight="true" spans="1:2">
      <c r="A1085" s="56" t="s">
        <v>923</v>
      </c>
      <c r="B1085" s="57">
        <v>2324</v>
      </c>
    </row>
    <row r="1086" s="52" customFormat="true" ht="17" customHeight="true" spans="1:2">
      <c r="A1086" s="56" t="s">
        <v>101</v>
      </c>
      <c r="B1086" s="57">
        <v>682</v>
      </c>
    </row>
    <row r="1087" s="52" customFormat="true" ht="17" customHeight="true" spans="1:2">
      <c r="A1087" s="56" t="s">
        <v>102</v>
      </c>
      <c r="B1087" s="57">
        <v>46</v>
      </c>
    </row>
    <row r="1088" s="52" customFormat="true" ht="17" customHeight="true" spans="1:2">
      <c r="A1088" s="56" t="s">
        <v>103</v>
      </c>
      <c r="B1088" s="57">
        <v>0</v>
      </c>
    </row>
    <row r="1089" s="52" customFormat="true" ht="17" customHeight="true" spans="1:2">
      <c r="A1089" s="56" t="s">
        <v>924</v>
      </c>
      <c r="B1089" s="57">
        <v>0</v>
      </c>
    </row>
    <row r="1090" s="52" customFormat="true" ht="17" customHeight="true" spans="1:2">
      <c r="A1090" s="56" t="s">
        <v>925</v>
      </c>
      <c r="B1090" s="57">
        <v>0</v>
      </c>
    </row>
    <row r="1091" s="52" customFormat="true" ht="17" customHeight="true" spans="1:2">
      <c r="A1091" s="56" t="s">
        <v>926</v>
      </c>
      <c r="B1091" s="57">
        <v>0</v>
      </c>
    </row>
    <row r="1092" s="52" customFormat="true" ht="17" customHeight="true" spans="1:2">
      <c r="A1092" s="56" t="s">
        <v>927</v>
      </c>
      <c r="B1092" s="57">
        <v>0</v>
      </c>
    </row>
    <row r="1093" s="52" customFormat="true" ht="17" customHeight="true" spans="1:2">
      <c r="A1093" s="56" t="s">
        <v>110</v>
      </c>
      <c r="B1093" s="57">
        <v>0</v>
      </c>
    </row>
    <row r="1094" s="52" customFormat="true" ht="17" customHeight="true" spans="1:2">
      <c r="A1094" s="56" t="s">
        <v>928</v>
      </c>
      <c r="B1094" s="57">
        <v>1596</v>
      </c>
    </row>
    <row r="1095" s="52" customFormat="true" ht="17" customHeight="true" spans="1:2">
      <c r="A1095" s="56" t="s">
        <v>929</v>
      </c>
      <c r="B1095" s="57">
        <v>3581</v>
      </c>
    </row>
    <row r="1096" s="52" customFormat="true" ht="17" customHeight="true" spans="1:2">
      <c r="A1096" s="56" t="s">
        <v>101</v>
      </c>
      <c r="B1096" s="57">
        <v>0</v>
      </c>
    </row>
    <row r="1097" s="52" customFormat="true" ht="17" customHeight="true" spans="1:2">
      <c r="A1097" s="56" t="s">
        <v>102</v>
      </c>
      <c r="B1097" s="57">
        <v>0</v>
      </c>
    </row>
    <row r="1098" s="52" customFormat="true" ht="17" customHeight="true" spans="1:2">
      <c r="A1098" s="56" t="s">
        <v>103</v>
      </c>
      <c r="B1098" s="57">
        <v>0</v>
      </c>
    </row>
    <row r="1099" s="52" customFormat="true" ht="17" customHeight="true" spans="1:2">
      <c r="A1099" s="56" t="s">
        <v>930</v>
      </c>
      <c r="B1099" s="57">
        <v>0</v>
      </c>
    </row>
    <row r="1100" s="52" customFormat="true" ht="17" customHeight="true" spans="1:2">
      <c r="A1100" s="56" t="s">
        <v>931</v>
      </c>
      <c r="B1100" s="57">
        <v>3581</v>
      </c>
    </row>
    <row r="1101" s="52" customFormat="true" ht="17" customHeight="true" spans="1:2">
      <c r="A1101" s="56" t="s">
        <v>932</v>
      </c>
      <c r="B1101" s="57">
        <v>50922</v>
      </c>
    </row>
    <row r="1102" s="52" customFormat="true" ht="17" customHeight="true" spans="1:2">
      <c r="A1102" s="56" t="s">
        <v>933</v>
      </c>
      <c r="B1102" s="57">
        <v>0</v>
      </c>
    </row>
    <row r="1103" s="52" customFormat="true" ht="17" customHeight="true" spans="1:2">
      <c r="A1103" s="56" t="s">
        <v>934</v>
      </c>
      <c r="B1103" s="57">
        <v>50922</v>
      </c>
    </row>
    <row r="1104" s="52" customFormat="true" ht="17" customHeight="true" spans="1:2">
      <c r="A1104" s="56" t="s">
        <v>935</v>
      </c>
      <c r="B1104" s="57">
        <v>3017</v>
      </c>
    </row>
    <row r="1105" s="52" customFormat="true" ht="17" customHeight="true" spans="1:2">
      <c r="A1105" s="56" t="s">
        <v>936</v>
      </c>
      <c r="B1105" s="57">
        <v>1300</v>
      </c>
    </row>
    <row r="1106" s="52" customFormat="true" ht="17" customHeight="true" spans="1:2">
      <c r="A1106" s="56" t="s">
        <v>101</v>
      </c>
      <c r="B1106" s="57">
        <v>0</v>
      </c>
    </row>
    <row r="1107" s="52" customFormat="true" ht="17" customHeight="true" spans="1:2">
      <c r="A1107" s="56" t="s">
        <v>102</v>
      </c>
      <c r="B1107" s="57">
        <v>1300</v>
      </c>
    </row>
    <row r="1108" s="52" customFormat="true" ht="17" customHeight="true" spans="1:2">
      <c r="A1108" s="56" t="s">
        <v>103</v>
      </c>
      <c r="B1108" s="57">
        <v>0</v>
      </c>
    </row>
    <row r="1109" s="52" customFormat="true" ht="17" customHeight="true" spans="1:2">
      <c r="A1109" s="56" t="s">
        <v>937</v>
      </c>
      <c r="B1109" s="57">
        <v>0</v>
      </c>
    </row>
    <row r="1110" s="52" customFormat="true" ht="17" customHeight="true" spans="1:2">
      <c r="A1110" s="56" t="s">
        <v>110</v>
      </c>
      <c r="B1110" s="57">
        <v>0</v>
      </c>
    </row>
    <row r="1111" s="52" customFormat="true" ht="17" customHeight="true" spans="1:2">
      <c r="A1111" s="56" t="s">
        <v>938</v>
      </c>
      <c r="B1111" s="57">
        <v>0</v>
      </c>
    </row>
    <row r="1112" s="52" customFormat="true" ht="17" customHeight="true" spans="1:2">
      <c r="A1112" s="56" t="s">
        <v>939</v>
      </c>
      <c r="B1112" s="57">
        <v>180</v>
      </c>
    </row>
    <row r="1113" s="52" customFormat="true" ht="17" customHeight="true" spans="1:2">
      <c r="A1113" s="56" t="s">
        <v>940</v>
      </c>
      <c r="B1113" s="57">
        <v>0</v>
      </c>
    </row>
    <row r="1114" s="52" customFormat="true" ht="17" customHeight="true" spans="1:2">
      <c r="A1114" s="56" t="s">
        <v>941</v>
      </c>
      <c r="B1114" s="57">
        <v>0</v>
      </c>
    </row>
    <row r="1115" s="52" customFormat="true" ht="17" customHeight="true" spans="1:2">
      <c r="A1115" s="56" t="s">
        <v>942</v>
      </c>
      <c r="B1115" s="57">
        <v>0</v>
      </c>
    </row>
    <row r="1116" s="52" customFormat="true" ht="17" customHeight="true" spans="1:2">
      <c r="A1116" s="56" t="s">
        <v>943</v>
      </c>
      <c r="B1116" s="57">
        <v>0</v>
      </c>
    </row>
    <row r="1117" s="52" customFormat="true" ht="17" customHeight="true" spans="1:2">
      <c r="A1117" s="56" t="s">
        <v>944</v>
      </c>
      <c r="B1117" s="57">
        <v>0</v>
      </c>
    </row>
    <row r="1118" s="52" customFormat="true" ht="17" customHeight="true" spans="1:2">
      <c r="A1118" s="56" t="s">
        <v>945</v>
      </c>
      <c r="B1118" s="57">
        <v>0</v>
      </c>
    </row>
    <row r="1119" s="52" customFormat="true" ht="17" customHeight="true" spans="1:2">
      <c r="A1119" s="56" t="s">
        <v>946</v>
      </c>
      <c r="B1119" s="57">
        <v>0</v>
      </c>
    </row>
    <row r="1120" s="52" customFormat="true" ht="17" customHeight="true" spans="1:2">
      <c r="A1120" s="56" t="s">
        <v>947</v>
      </c>
      <c r="B1120" s="57">
        <v>0</v>
      </c>
    </row>
    <row r="1121" s="52" customFormat="true" ht="17" customHeight="true" spans="1:2">
      <c r="A1121" s="56" t="s">
        <v>948</v>
      </c>
      <c r="B1121" s="57">
        <v>180</v>
      </c>
    </row>
    <row r="1122" s="52" customFormat="true" ht="17" customHeight="true" spans="1:2">
      <c r="A1122" s="56" t="s">
        <v>949</v>
      </c>
      <c r="B1122" s="57">
        <v>1537</v>
      </c>
    </row>
    <row r="1123" s="52" customFormat="true" ht="17" customHeight="true" spans="1:2">
      <c r="A1123" s="56" t="s">
        <v>950</v>
      </c>
      <c r="B1123" s="57">
        <v>0</v>
      </c>
    </row>
    <row r="1124" s="52" customFormat="true" ht="17" customHeight="true" spans="1:2">
      <c r="A1124" s="56" t="s">
        <v>951</v>
      </c>
      <c r="B1124" s="57">
        <v>0</v>
      </c>
    </row>
    <row r="1125" s="52" customFormat="true" ht="17" customHeight="true" spans="1:2">
      <c r="A1125" s="56" t="s">
        <v>952</v>
      </c>
      <c r="B1125" s="57">
        <v>0</v>
      </c>
    </row>
    <row r="1126" s="52" customFormat="true" ht="17" customHeight="true" spans="1:2">
      <c r="A1126" s="56" t="s">
        <v>953</v>
      </c>
      <c r="B1126" s="57">
        <v>0</v>
      </c>
    </row>
    <row r="1127" s="52" customFormat="true" ht="17" customHeight="true" spans="1:2">
      <c r="A1127" s="56" t="s">
        <v>954</v>
      </c>
      <c r="B1127" s="57">
        <v>1537</v>
      </c>
    </row>
    <row r="1128" s="52" customFormat="true" ht="17" customHeight="true" spans="1:2">
      <c r="A1128" s="56" t="s">
        <v>955</v>
      </c>
      <c r="B1128" s="57">
        <v>0</v>
      </c>
    </row>
    <row r="1129" s="52" customFormat="true" ht="17" customHeight="true" spans="1:2">
      <c r="A1129" s="56" t="s">
        <v>956</v>
      </c>
      <c r="B1129" s="57">
        <v>0</v>
      </c>
    </row>
    <row r="1130" s="52" customFormat="true" ht="17" customHeight="true" spans="1:2">
      <c r="A1130" s="56" t="s">
        <v>957</v>
      </c>
      <c r="B1130" s="57">
        <v>0</v>
      </c>
    </row>
    <row r="1131" s="52" customFormat="true" ht="17" customHeight="true" spans="1:2">
      <c r="A1131" s="56" t="s">
        <v>958</v>
      </c>
      <c r="B1131" s="57">
        <v>0</v>
      </c>
    </row>
    <row r="1132" s="52" customFormat="true" ht="16.95" customHeight="true" spans="1:2">
      <c r="A1132" s="56" t="s">
        <v>959</v>
      </c>
      <c r="B1132" s="57">
        <v>0</v>
      </c>
    </row>
    <row r="1133" s="52" customFormat="true" ht="16.95" customHeight="true" spans="1:2">
      <c r="A1133" s="56" t="s">
        <v>960</v>
      </c>
      <c r="B1133" s="57">
        <v>0</v>
      </c>
    </row>
    <row r="1134" s="52" customFormat="true" ht="17" customHeight="true" spans="1:2">
      <c r="A1134" s="56" t="s">
        <v>961</v>
      </c>
      <c r="B1134" s="57">
        <v>13</v>
      </c>
    </row>
    <row r="1135" s="52" customFormat="true" ht="17" customHeight="true" spans="1:2">
      <c r="A1135" s="56" t="s">
        <v>962</v>
      </c>
      <c r="B1135" s="57">
        <v>0</v>
      </c>
    </row>
    <row r="1136" s="52" customFormat="true" ht="17" customHeight="true" spans="1:2">
      <c r="A1136" s="56" t="s">
        <v>963</v>
      </c>
      <c r="B1136" s="57">
        <v>0</v>
      </c>
    </row>
    <row r="1137" s="52" customFormat="true" ht="17" customHeight="true" spans="1:2">
      <c r="A1137" s="56" t="s">
        <v>964</v>
      </c>
      <c r="B1137" s="57">
        <v>0</v>
      </c>
    </row>
    <row r="1138" s="52" customFormat="true" ht="17" customHeight="true" spans="1:2">
      <c r="A1138" s="56" t="s">
        <v>965</v>
      </c>
      <c r="B1138" s="57">
        <v>0</v>
      </c>
    </row>
    <row r="1139" s="52" customFormat="true" ht="17" customHeight="true" spans="1:2">
      <c r="A1139" s="56" t="s">
        <v>966</v>
      </c>
      <c r="B1139" s="57">
        <v>0</v>
      </c>
    </row>
    <row r="1140" s="52" customFormat="true" ht="17" customHeight="true" spans="1:2">
      <c r="A1140" s="56" t="s">
        <v>967</v>
      </c>
      <c r="B1140" s="57">
        <v>0</v>
      </c>
    </row>
    <row r="1141" s="52" customFormat="true" ht="17" customHeight="true" spans="1:2">
      <c r="A1141" s="56" t="s">
        <v>968</v>
      </c>
      <c r="B1141" s="57">
        <v>0</v>
      </c>
    </row>
    <row r="1142" s="52" customFormat="true" ht="17" customHeight="true" spans="1:2">
      <c r="A1142" s="56" t="s">
        <v>969</v>
      </c>
      <c r="B1142" s="57">
        <v>0</v>
      </c>
    </row>
    <row r="1143" s="52" customFormat="true" ht="17" customHeight="true" spans="1:2">
      <c r="A1143" s="56" t="s">
        <v>970</v>
      </c>
      <c r="B1143" s="57">
        <v>13</v>
      </c>
    </row>
    <row r="1144" s="52" customFormat="true" ht="17" customHeight="true" spans="1:2">
      <c r="A1144" s="56" t="s">
        <v>971</v>
      </c>
      <c r="B1144" s="57">
        <v>8640</v>
      </c>
    </row>
    <row r="1145" s="52" customFormat="true" ht="17" customHeight="true" spans="1:2">
      <c r="A1145" s="56" t="s">
        <v>972</v>
      </c>
      <c r="B1145" s="57">
        <v>6932</v>
      </c>
    </row>
    <row r="1146" s="52" customFormat="true" ht="17" customHeight="true" spans="1:2">
      <c r="A1146" s="56" t="s">
        <v>101</v>
      </c>
      <c r="B1146" s="57">
        <v>2888</v>
      </c>
    </row>
    <row r="1147" s="52" customFormat="true" ht="17" customHeight="true" spans="1:2">
      <c r="A1147" s="56" t="s">
        <v>102</v>
      </c>
      <c r="B1147" s="57">
        <v>345</v>
      </c>
    </row>
    <row r="1148" s="52" customFormat="true" ht="17" customHeight="true" spans="1:2">
      <c r="A1148" s="56" t="s">
        <v>103</v>
      </c>
      <c r="B1148" s="57">
        <v>0</v>
      </c>
    </row>
    <row r="1149" s="52" customFormat="true" ht="17" customHeight="true" spans="1:2">
      <c r="A1149" s="56" t="s">
        <v>973</v>
      </c>
      <c r="B1149" s="57">
        <v>625</v>
      </c>
    </row>
    <row r="1150" s="52" customFormat="true" ht="17" customHeight="true" spans="1:2">
      <c r="A1150" s="56" t="s">
        <v>974</v>
      </c>
      <c r="B1150" s="57">
        <v>145</v>
      </c>
    </row>
    <row r="1151" s="52" customFormat="true" ht="17" customHeight="true" spans="1:2">
      <c r="A1151" s="56" t="s">
        <v>975</v>
      </c>
      <c r="B1151" s="57">
        <v>0</v>
      </c>
    </row>
    <row r="1152" s="52" customFormat="true" ht="17" customHeight="true" spans="1:2">
      <c r="A1152" s="56" t="s">
        <v>976</v>
      </c>
      <c r="B1152" s="57">
        <v>185</v>
      </c>
    </row>
    <row r="1153" s="52" customFormat="true" ht="17" customHeight="true" spans="1:2">
      <c r="A1153" s="56" t="s">
        <v>977</v>
      </c>
      <c r="B1153" s="57">
        <v>0</v>
      </c>
    </row>
    <row r="1154" s="52" customFormat="true" ht="17" customHeight="true" spans="1:2">
      <c r="A1154" s="56" t="s">
        <v>978</v>
      </c>
      <c r="B1154" s="57">
        <v>744</v>
      </c>
    </row>
    <row r="1155" s="52" customFormat="true" ht="17" customHeight="true" spans="1:2">
      <c r="A1155" s="56" t="s">
        <v>979</v>
      </c>
      <c r="B1155" s="57">
        <v>0</v>
      </c>
    </row>
    <row r="1156" s="52" customFormat="true" ht="17" customHeight="true" spans="1:2">
      <c r="A1156" s="56" t="s">
        <v>980</v>
      </c>
      <c r="B1156" s="57">
        <v>0</v>
      </c>
    </row>
    <row r="1157" s="52" customFormat="true" ht="17" customHeight="true" spans="1:2">
      <c r="A1157" s="56" t="s">
        <v>981</v>
      </c>
      <c r="B1157" s="57">
        <v>0</v>
      </c>
    </row>
    <row r="1158" s="52" customFormat="true" ht="17" customHeight="true" spans="1:2">
      <c r="A1158" s="56" t="s">
        <v>982</v>
      </c>
      <c r="B1158" s="57">
        <v>0</v>
      </c>
    </row>
    <row r="1159" s="52" customFormat="true" ht="17" customHeight="true" spans="1:2">
      <c r="A1159" s="56" t="s">
        <v>983</v>
      </c>
      <c r="B1159" s="57">
        <v>0</v>
      </c>
    </row>
    <row r="1160" s="52" customFormat="true" ht="16.95" customHeight="true" spans="1:2">
      <c r="A1160" s="56" t="s">
        <v>984</v>
      </c>
      <c r="B1160" s="57">
        <v>0</v>
      </c>
    </row>
    <row r="1161" s="52" customFormat="true" ht="16.95" customHeight="true" spans="1:2">
      <c r="A1161" s="56" t="s">
        <v>985</v>
      </c>
      <c r="B1161" s="57">
        <v>0</v>
      </c>
    </row>
    <row r="1162" s="52" customFormat="true" ht="16.95" customHeight="true" spans="1:2">
      <c r="A1162" s="56" t="s">
        <v>986</v>
      </c>
      <c r="B1162" s="57">
        <v>0</v>
      </c>
    </row>
    <row r="1163" s="52" customFormat="true" ht="16.95" customHeight="true" spans="1:2">
      <c r="A1163" s="56" t="s">
        <v>987</v>
      </c>
      <c r="B1163" s="57">
        <v>0</v>
      </c>
    </row>
    <row r="1164" s="52" customFormat="true" ht="16.95" customHeight="true" spans="1:2">
      <c r="A1164" s="56" t="s">
        <v>988</v>
      </c>
      <c r="B1164" s="57">
        <v>0</v>
      </c>
    </row>
    <row r="1165" s="52" customFormat="true" ht="16.95" customHeight="true" spans="1:2">
      <c r="A1165" s="56" t="s">
        <v>989</v>
      </c>
      <c r="B1165" s="57">
        <v>0</v>
      </c>
    </row>
    <row r="1166" s="52" customFormat="true" ht="16.95" customHeight="true" spans="1:2">
      <c r="A1166" s="56" t="s">
        <v>990</v>
      </c>
      <c r="B1166" s="57">
        <v>0</v>
      </c>
    </row>
    <row r="1167" s="52" customFormat="true" ht="16.95" customHeight="true" spans="1:2">
      <c r="A1167" s="56" t="s">
        <v>991</v>
      </c>
      <c r="B1167" s="57">
        <v>0</v>
      </c>
    </row>
    <row r="1168" s="52" customFormat="true" ht="16.95" customHeight="true" spans="1:2">
      <c r="A1168" s="56" t="s">
        <v>992</v>
      </c>
      <c r="B1168" s="57">
        <v>0</v>
      </c>
    </row>
    <row r="1169" s="52" customFormat="true" ht="16.95" customHeight="true" spans="1:2">
      <c r="A1169" s="56" t="s">
        <v>993</v>
      </c>
      <c r="B1169" s="57">
        <v>499</v>
      </c>
    </row>
    <row r="1170" s="52" customFormat="true" ht="17" customHeight="true" spans="1:2">
      <c r="A1170" s="56" t="s">
        <v>110</v>
      </c>
      <c r="B1170" s="57">
        <v>627</v>
      </c>
    </row>
    <row r="1171" s="52" customFormat="true" ht="17" customHeight="true" spans="1:2">
      <c r="A1171" s="56" t="s">
        <v>994</v>
      </c>
      <c r="B1171" s="57">
        <v>874</v>
      </c>
    </row>
    <row r="1172" s="52" customFormat="true" ht="17" customHeight="true" spans="1:2">
      <c r="A1172" s="56" t="s">
        <v>995</v>
      </c>
      <c r="B1172" s="57">
        <v>1699</v>
      </c>
    </row>
    <row r="1173" s="52" customFormat="true" ht="17" customHeight="true" spans="1:2">
      <c r="A1173" s="56" t="s">
        <v>101</v>
      </c>
      <c r="B1173" s="57">
        <v>0</v>
      </c>
    </row>
    <row r="1174" s="52" customFormat="true" ht="17" customHeight="true" spans="1:2">
      <c r="A1174" s="56" t="s">
        <v>102</v>
      </c>
      <c r="B1174" s="57">
        <v>39</v>
      </c>
    </row>
    <row r="1175" s="52" customFormat="true" ht="17" customHeight="true" spans="1:2">
      <c r="A1175" s="56" t="s">
        <v>103</v>
      </c>
      <c r="B1175" s="57">
        <v>0</v>
      </c>
    </row>
    <row r="1176" s="52" customFormat="true" ht="17" customHeight="true" spans="1:2">
      <c r="A1176" s="56" t="s">
        <v>996</v>
      </c>
      <c r="B1176" s="57">
        <v>1176</v>
      </c>
    </row>
    <row r="1177" s="52" customFormat="true" ht="17" customHeight="true" spans="1:2">
      <c r="A1177" s="56" t="s">
        <v>997</v>
      </c>
      <c r="B1177" s="57">
        <v>74</v>
      </c>
    </row>
    <row r="1178" s="52" customFormat="true" ht="17" customHeight="true" spans="1:2">
      <c r="A1178" s="56" t="s">
        <v>998</v>
      </c>
      <c r="B1178" s="57">
        <v>0</v>
      </c>
    </row>
    <row r="1179" s="52" customFormat="true" ht="17" customHeight="true" spans="1:2">
      <c r="A1179" s="56" t="s">
        <v>999</v>
      </c>
      <c r="B1179" s="57">
        <v>0</v>
      </c>
    </row>
    <row r="1180" s="52" customFormat="true" ht="17" customHeight="true" spans="1:2">
      <c r="A1180" s="56" t="s">
        <v>1000</v>
      </c>
      <c r="B1180" s="57">
        <v>179</v>
      </c>
    </row>
    <row r="1181" s="52" customFormat="true" ht="17" customHeight="true" spans="1:2">
      <c r="A1181" s="56" t="s">
        <v>1001</v>
      </c>
      <c r="B1181" s="57">
        <v>17</v>
      </c>
    </row>
    <row r="1182" s="52" customFormat="true" ht="17" customHeight="true" spans="1:2">
      <c r="A1182" s="56" t="s">
        <v>1002</v>
      </c>
      <c r="B1182" s="57">
        <v>0</v>
      </c>
    </row>
    <row r="1183" s="52" customFormat="true" ht="17" customHeight="true" spans="1:2">
      <c r="A1183" s="56" t="s">
        <v>1003</v>
      </c>
      <c r="B1183" s="57">
        <v>0</v>
      </c>
    </row>
    <row r="1184" s="52" customFormat="true" ht="17" customHeight="true" spans="1:2">
      <c r="A1184" s="56" t="s">
        <v>1004</v>
      </c>
      <c r="B1184" s="57">
        <v>0</v>
      </c>
    </row>
    <row r="1185" s="52" customFormat="true" ht="17" customHeight="true" spans="1:2">
      <c r="A1185" s="56" t="s">
        <v>1005</v>
      </c>
      <c r="B1185" s="57">
        <v>0</v>
      </c>
    </row>
    <row r="1186" s="52" customFormat="true" ht="17" customHeight="true" spans="1:2">
      <c r="A1186" s="56" t="s">
        <v>1006</v>
      </c>
      <c r="B1186" s="57">
        <v>214</v>
      </c>
    </row>
    <row r="1187" s="52" customFormat="true" ht="17" customHeight="true" spans="1:2">
      <c r="A1187" s="56" t="s">
        <v>1007</v>
      </c>
      <c r="B1187" s="57">
        <v>9</v>
      </c>
    </row>
    <row r="1188" s="52" customFormat="true" ht="17" customHeight="true" spans="1:2">
      <c r="A1188" s="56" t="s">
        <v>1008</v>
      </c>
      <c r="B1188" s="57">
        <v>9</v>
      </c>
    </row>
    <row r="1189" s="52" customFormat="true" ht="17" customHeight="true" spans="1:2">
      <c r="A1189" s="56" t="s">
        <v>1009</v>
      </c>
      <c r="B1189" s="57">
        <v>34259</v>
      </c>
    </row>
    <row r="1190" s="52" customFormat="true" ht="17" customHeight="true" spans="1:2">
      <c r="A1190" s="56" t="s">
        <v>1010</v>
      </c>
      <c r="B1190" s="57">
        <v>5379</v>
      </c>
    </row>
    <row r="1191" s="52" customFormat="true" ht="17" customHeight="true" spans="1:2">
      <c r="A1191" s="56" t="s">
        <v>1011</v>
      </c>
      <c r="B1191" s="57">
        <v>0</v>
      </c>
    </row>
    <row r="1192" s="52" customFormat="true" ht="17" customHeight="true" spans="1:2">
      <c r="A1192" s="56" t="s">
        <v>1012</v>
      </c>
      <c r="B1192" s="57">
        <v>0</v>
      </c>
    </row>
    <row r="1193" s="52" customFormat="true" ht="17" customHeight="true" spans="1:2">
      <c r="A1193" s="56" t="s">
        <v>1013</v>
      </c>
      <c r="B1193" s="57">
        <v>10</v>
      </c>
    </row>
    <row r="1194" s="52" customFormat="true" ht="17" customHeight="true" spans="1:2">
      <c r="A1194" s="56" t="s">
        <v>1014</v>
      </c>
      <c r="B1194" s="57">
        <v>0</v>
      </c>
    </row>
    <row r="1195" s="52" customFormat="true" ht="17" customHeight="true" spans="1:2">
      <c r="A1195" s="56" t="s">
        <v>1015</v>
      </c>
      <c r="B1195" s="57">
        <v>0</v>
      </c>
    </row>
    <row r="1196" s="52" customFormat="true" ht="17" customHeight="true" spans="1:2">
      <c r="A1196" s="56" t="s">
        <v>1016</v>
      </c>
      <c r="B1196" s="57">
        <v>125</v>
      </c>
    </row>
    <row r="1197" s="52" customFormat="true" ht="17" customHeight="true" spans="1:2">
      <c r="A1197" s="56" t="s">
        <v>1017</v>
      </c>
      <c r="B1197" s="57">
        <v>693</v>
      </c>
    </row>
    <row r="1198" s="52" customFormat="true" ht="16.95" customHeight="true" spans="1:2">
      <c r="A1198" s="56" t="s">
        <v>1018</v>
      </c>
      <c r="B1198" s="57">
        <v>4090</v>
      </c>
    </row>
    <row r="1199" s="52" customFormat="true" ht="16.95" customHeight="true" spans="1:2">
      <c r="A1199" s="56" t="s">
        <v>1019</v>
      </c>
      <c r="B1199" s="57">
        <v>0</v>
      </c>
    </row>
    <row r="1200" s="52" customFormat="true" ht="17" customHeight="true" spans="1:2">
      <c r="A1200" s="56" t="s">
        <v>1020</v>
      </c>
      <c r="B1200" s="57">
        <v>461</v>
      </c>
    </row>
    <row r="1201" s="52" customFormat="true" ht="17" customHeight="true" spans="1:2">
      <c r="A1201" s="56" t="s">
        <v>1021</v>
      </c>
      <c r="B1201" s="57">
        <v>27201</v>
      </c>
    </row>
    <row r="1202" s="52" customFormat="true" ht="17" customHeight="true" spans="1:2">
      <c r="A1202" s="56" t="s">
        <v>1022</v>
      </c>
      <c r="B1202" s="57">
        <v>27201</v>
      </c>
    </row>
    <row r="1203" s="52" customFormat="true" ht="17" customHeight="true" spans="1:2">
      <c r="A1203" s="56" t="s">
        <v>1023</v>
      </c>
      <c r="B1203" s="57">
        <v>0</v>
      </c>
    </row>
    <row r="1204" s="52" customFormat="true" ht="17" customHeight="true" spans="1:2">
      <c r="A1204" s="56" t="s">
        <v>1024</v>
      </c>
      <c r="B1204" s="57">
        <v>0</v>
      </c>
    </row>
    <row r="1205" s="52" customFormat="true" ht="17" customHeight="true" spans="1:2">
      <c r="A1205" s="56" t="s">
        <v>1025</v>
      </c>
      <c r="B1205" s="57">
        <v>1679</v>
      </c>
    </row>
    <row r="1206" s="52" customFormat="true" ht="17" customHeight="true" spans="1:2">
      <c r="A1206" s="56" t="s">
        <v>1026</v>
      </c>
      <c r="B1206" s="57">
        <v>0</v>
      </c>
    </row>
    <row r="1207" s="52" customFormat="true" ht="17" customHeight="true" spans="1:2">
      <c r="A1207" s="56" t="s">
        <v>1027</v>
      </c>
      <c r="B1207" s="57">
        <v>1635</v>
      </c>
    </row>
    <row r="1208" s="52" customFormat="true" ht="17" customHeight="true" spans="1:2">
      <c r="A1208" s="56" t="s">
        <v>1028</v>
      </c>
      <c r="B1208" s="57">
        <v>44</v>
      </c>
    </row>
    <row r="1209" s="52" customFormat="true" ht="17" customHeight="true" spans="1:2">
      <c r="A1209" s="56" t="s">
        <v>1029</v>
      </c>
      <c r="B1209" s="57">
        <v>1425</v>
      </c>
    </row>
    <row r="1210" s="52" customFormat="true" ht="17" customHeight="true" spans="1:2">
      <c r="A1210" s="56" t="s">
        <v>1030</v>
      </c>
      <c r="B1210" s="57">
        <v>20</v>
      </c>
    </row>
    <row r="1211" s="52" customFormat="true" ht="17" customHeight="true" spans="1:2">
      <c r="A1211" s="56" t="s">
        <v>101</v>
      </c>
      <c r="B1211" s="57">
        <v>0</v>
      </c>
    </row>
    <row r="1212" s="52" customFormat="true" ht="17" customHeight="true" spans="1:2">
      <c r="A1212" s="56" t="s">
        <v>102</v>
      </c>
      <c r="B1212" s="57">
        <v>0</v>
      </c>
    </row>
    <row r="1213" s="52" customFormat="true" ht="17" customHeight="true" spans="1:2">
      <c r="A1213" s="56" t="s">
        <v>103</v>
      </c>
      <c r="B1213" s="57">
        <v>0</v>
      </c>
    </row>
    <row r="1214" s="52" customFormat="true" ht="17" customHeight="true" spans="1:2">
      <c r="A1214" s="56" t="s">
        <v>1031</v>
      </c>
      <c r="B1214" s="57">
        <v>0</v>
      </c>
    </row>
    <row r="1215" s="52" customFormat="true" ht="17" customHeight="true" spans="1:2">
      <c r="A1215" s="56" t="s">
        <v>1032</v>
      </c>
      <c r="B1215" s="57">
        <v>0</v>
      </c>
    </row>
    <row r="1216" s="52" customFormat="true" ht="17" customHeight="true" spans="1:2">
      <c r="A1216" s="56" t="s">
        <v>1033</v>
      </c>
      <c r="B1216" s="57">
        <v>0</v>
      </c>
    </row>
    <row r="1217" s="52" customFormat="true" ht="17" customHeight="true" spans="1:2">
      <c r="A1217" s="56" t="s">
        <v>1034</v>
      </c>
      <c r="B1217" s="57">
        <v>0</v>
      </c>
    </row>
    <row r="1218" s="52" customFormat="true" ht="17" customHeight="true" spans="1:2">
      <c r="A1218" s="56" t="s">
        <v>1035</v>
      </c>
      <c r="B1218" s="57">
        <v>6</v>
      </c>
    </row>
    <row r="1219" s="52" customFormat="true" ht="17" customHeight="true" spans="1:2">
      <c r="A1219" s="56" t="s">
        <v>1036</v>
      </c>
      <c r="B1219" s="57">
        <v>0</v>
      </c>
    </row>
    <row r="1220" s="52" customFormat="true" ht="17" customHeight="true" spans="1:2">
      <c r="A1220" s="56" t="s">
        <v>1037</v>
      </c>
      <c r="B1220" s="57">
        <v>0</v>
      </c>
    </row>
    <row r="1221" s="52" customFormat="true" ht="17" customHeight="true" spans="1:2">
      <c r="A1221" s="56" t="s">
        <v>1038</v>
      </c>
      <c r="B1221" s="57">
        <v>0</v>
      </c>
    </row>
    <row r="1222" s="52" customFormat="true" ht="17" customHeight="true" spans="1:2">
      <c r="A1222" s="56" t="s">
        <v>1039</v>
      </c>
      <c r="B1222" s="57">
        <v>0</v>
      </c>
    </row>
    <row r="1223" s="52" customFormat="true" ht="16.95" customHeight="true" spans="1:2">
      <c r="A1223" s="56" t="s">
        <v>1040</v>
      </c>
      <c r="B1223" s="57">
        <v>0</v>
      </c>
    </row>
    <row r="1224" s="52" customFormat="true" ht="16.95" customHeight="true" spans="1:2">
      <c r="A1224" s="56" t="s">
        <v>1041</v>
      </c>
      <c r="B1224" s="57">
        <v>0</v>
      </c>
    </row>
    <row r="1225" s="52" customFormat="true" ht="16.95" customHeight="true" spans="1:2">
      <c r="A1225" s="56" t="s">
        <v>1042</v>
      </c>
      <c r="B1225" s="57">
        <v>0</v>
      </c>
    </row>
    <row r="1226" s="52" customFormat="true" ht="17" customHeight="true" spans="1:2">
      <c r="A1226" s="56" t="s">
        <v>110</v>
      </c>
      <c r="B1226" s="57">
        <v>0</v>
      </c>
    </row>
    <row r="1227" s="52" customFormat="true" ht="17" customHeight="true" spans="1:2">
      <c r="A1227" s="56" t="s">
        <v>1043</v>
      </c>
      <c r="B1227" s="57">
        <v>14</v>
      </c>
    </row>
    <row r="1228" s="52" customFormat="true" ht="17" customHeight="true" spans="1:2">
      <c r="A1228" s="56" t="s">
        <v>1044</v>
      </c>
      <c r="B1228" s="57">
        <v>0</v>
      </c>
    </row>
    <row r="1229" s="52" customFormat="true" ht="17" customHeight="true" spans="1:2">
      <c r="A1229" s="56" t="s">
        <v>1045</v>
      </c>
      <c r="B1229" s="57">
        <v>0</v>
      </c>
    </row>
    <row r="1230" s="52" customFormat="true" ht="17" customHeight="true" spans="1:2">
      <c r="A1230" s="56" t="s">
        <v>1046</v>
      </c>
      <c r="B1230" s="57">
        <v>0</v>
      </c>
    </row>
    <row r="1231" s="52" customFormat="true" ht="17" customHeight="true" spans="1:2">
      <c r="A1231" s="56" t="s">
        <v>1047</v>
      </c>
      <c r="B1231" s="57">
        <v>0</v>
      </c>
    </row>
    <row r="1232" s="52" customFormat="true" ht="16.95" customHeight="true" spans="1:2">
      <c r="A1232" s="56" t="s">
        <v>1048</v>
      </c>
      <c r="B1232" s="57">
        <v>0</v>
      </c>
    </row>
    <row r="1233" s="52" customFormat="true" ht="17" customHeight="true" spans="1:2">
      <c r="A1233" s="56" t="s">
        <v>1049</v>
      </c>
      <c r="B1233" s="57">
        <v>0</v>
      </c>
    </row>
    <row r="1234" s="52" customFormat="true" ht="17" customHeight="true" spans="1:2">
      <c r="A1234" s="56" t="s">
        <v>1050</v>
      </c>
      <c r="B1234" s="57">
        <v>811</v>
      </c>
    </row>
    <row r="1235" s="52" customFormat="true" ht="17" customHeight="true" spans="1:2">
      <c r="A1235" s="56" t="s">
        <v>1051</v>
      </c>
      <c r="B1235" s="57">
        <v>811</v>
      </c>
    </row>
    <row r="1236" s="52" customFormat="true" ht="17" customHeight="true" spans="1:2">
      <c r="A1236" s="56" t="s">
        <v>1052</v>
      </c>
      <c r="B1236" s="57">
        <v>0</v>
      </c>
    </row>
    <row r="1237" s="52" customFormat="true" ht="17" customHeight="true" spans="1:2">
      <c r="A1237" s="56" t="s">
        <v>1053</v>
      </c>
      <c r="B1237" s="57">
        <v>0</v>
      </c>
    </row>
    <row r="1238" s="52" customFormat="true" ht="17" customHeight="true" spans="1:2">
      <c r="A1238" s="56" t="s">
        <v>1054</v>
      </c>
      <c r="B1238" s="57">
        <v>0</v>
      </c>
    </row>
    <row r="1239" s="52" customFormat="true" ht="17" customHeight="true" spans="1:2">
      <c r="A1239" s="56" t="s">
        <v>1055</v>
      </c>
      <c r="B1239" s="57">
        <v>0</v>
      </c>
    </row>
    <row r="1240" s="52" customFormat="true" ht="17" customHeight="true" spans="1:2">
      <c r="A1240" s="56" t="s">
        <v>1056</v>
      </c>
      <c r="B1240" s="57">
        <v>594</v>
      </c>
    </row>
    <row r="1241" s="52" customFormat="true" ht="17" customHeight="true" spans="1:2">
      <c r="A1241" s="56" t="s">
        <v>1057</v>
      </c>
      <c r="B1241" s="57">
        <v>0</v>
      </c>
    </row>
    <row r="1242" s="52" customFormat="true" ht="17" customHeight="true" spans="1:2">
      <c r="A1242" s="56" t="s">
        <v>1058</v>
      </c>
      <c r="B1242" s="57">
        <v>0</v>
      </c>
    </row>
    <row r="1243" s="52" customFormat="true" ht="17" customHeight="true" spans="1:2">
      <c r="A1243" s="56" t="s">
        <v>1059</v>
      </c>
      <c r="B1243" s="57">
        <v>0</v>
      </c>
    </row>
    <row r="1244" s="52" customFormat="true" ht="17" customHeight="true" spans="1:2">
      <c r="A1244" s="56" t="s">
        <v>1060</v>
      </c>
      <c r="B1244" s="57">
        <v>0</v>
      </c>
    </row>
    <row r="1245" s="52" customFormat="true" ht="17" customHeight="true" spans="1:2">
      <c r="A1245" s="56" t="s">
        <v>1061</v>
      </c>
      <c r="B1245" s="57">
        <v>0</v>
      </c>
    </row>
    <row r="1246" s="52" customFormat="true" ht="17" customHeight="true" spans="1:2">
      <c r="A1246" s="56" t="s">
        <v>1062</v>
      </c>
      <c r="B1246" s="57">
        <v>0</v>
      </c>
    </row>
    <row r="1247" s="52" customFormat="true" ht="17" customHeight="true" spans="1:2">
      <c r="A1247" s="56" t="s">
        <v>1063</v>
      </c>
      <c r="B1247" s="57">
        <v>0</v>
      </c>
    </row>
    <row r="1248" s="52" customFormat="true" ht="17" customHeight="true" spans="1:2">
      <c r="A1248" s="56" t="s">
        <v>1064</v>
      </c>
      <c r="B1248" s="57">
        <v>0</v>
      </c>
    </row>
    <row r="1249" s="52" customFormat="true" ht="17" customHeight="true" spans="1:2">
      <c r="A1249" s="56" t="s">
        <v>1065</v>
      </c>
      <c r="B1249" s="57">
        <v>0</v>
      </c>
    </row>
    <row r="1250" s="52" customFormat="true" ht="17" customHeight="true" spans="1:2">
      <c r="A1250" s="56" t="s">
        <v>1066</v>
      </c>
      <c r="B1250" s="57">
        <v>0</v>
      </c>
    </row>
    <row r="1251" s="52" customFormat="true" ht="16.95" customHeight="true" spans="1:2">
      <c r="A1251" s="56" t="s">
        <v>1067</v>
      </c>
      <c r="B1251" s="57">
        <v>0</v>
      </c>
    </row>
    <row r="1252" s="52" customFormat="true" ht="17" customHeight="true" spans="1:2">
      <c r="A1252" s="56" t="s">
        <v>1068</v>
      </c>
      <c r="B1252" s="57">
        <v>594</v>
      </c>
    </row>
    <row r="1253" s="52" customFormat="true" ht="17" customHeight="true" spans="1:2">
      <c r="A1253" s="56" t="s">
        <v>1069</v>
      </c>
      <c r="B1253" s="57">
        <v>11117</v>
      </c>
    </row>
    <row r="1254" s="52" customFormat="true" ht="17" customHeight="true" spans="1:2">
      <c r="A1254" s="56" t="s">
        <v>1070</v>
      </c>
      <c r="B1254" s="57">
        <v>4371</v>
      </c>
    </row>
    <row r="1255" s="52" customFormat="true" ht="17" customHeight="true" spans="1:2">
      <c r="A1255" s="56" t="s">
        <v>101</v>
      </c>
      <c r="B1255" s="57">
        <v>1432</v>
      </c>
    </row>
    <row r="1256" s="52" customFormat="true" ht="17" customHeight="true" spans="1:2">
      <c r="A1256" s="56" t="s">
        <v>102</v>
      </c>
      <c r="B1256" s="57">
        <v>650</v>
      </c>
    </row>
    <row r="1257" s="52" customFormat="true" ht="17" customHeight="true" spans="1:2">
      <c r="A1257" s="56" t="s">
        <v>103</v>
      </c>
      <c r="B1257" s="57">
        <v>0</v>
      </c>
    </row>
    <row r="1258" s="52" customFormat="true" ht="17" customHeight="true" spans="1:2">
      <c r="A1258" s="56" t="s">
        <v>1071</v>
      </c>
      <c r="B1258" s="57">
        <v>0</v>
      </c>
    </row>
    <row r="1259" s="52" customFormat="true" ht="17" customHeight="true" spans="1:2">
      <c r="A1259" s="56" t="s">
        <v>1072</v>
      </c>
      <c r="B1259" s="57">
        <v>0</v>
      </c>
    </row>
    <row r="1260" s="52" customFormat="true" ht="17" customHeight="true" spans="1:2">
      <c r="A1260" s="56" t="s">
        <v>1073</v>
      </c>
      <c r="B1260" s="57">
        <v>275</v>
      </c>
    </row>
    <row r="1261" s="52" customFormat="true" ht="17" customHeight="true" spans="1:2">
      <c r="A1261" s="56" t="s">
        <v>1074</v>
      </c>
      <c r="B1261" s="57">
        <v>0</v>
      </c>
    </row>
    <row r="1262" s="52" customFormat="true" ht="17" customHeight="true" spans="1:2">
      <c r="A1262" s="56" t="s">
        <v>1075</v>
      </c>
      <c r="B1262" s="57">
        <v>29</v>
      </c>
    </row>
    <row r="1263" s="52" customFormat="true" ht="17" customHeight="true" spans="1:2">
      <c r="A1263" s="56" t="s">
        <v>1076</v>
      </c>
      <c r="B1263" s="57">
        <v>50</v>
      </c>
    </row>
    <row r="1264" s="52" customFormat="true" ht="17" customHeight="true" spans="1:2">
      <c r="A1264" s="56" t="s">
        <v>110</v>
      </c>
      <c r="B1264" s="57">
        <v>0</v>
      </c>
    </row>
    <row r="1265" s="52" customFormat="true" ht="17" customHeight="true" spans="1:2">
      <c r="A1265" s="56" t="s">
        <v>1077</v>
      </c>
      <c r="B1265" s="57">
        <v>1935</v>
      </c>
    </row>
    <row r="1266" s="52" customFormat="true" ht="17" customHeight="true" spans="1:2">
      <c r="A1266" s="56" t="s">
        <v>1078</v>
      </c>
      <c r="B1266" s="57">
        <v>6612</v>
      </c>
    </row>
    <row r="1267" s="52" customFormat="true" ht="17" customHeight="true" spans="1:2">
      <c r="A1267" s="56" t="s">
        <v>101</v>
      </c>
      <c r="B1267" s="57">
        <v>0</v>
      </c>
    </row>
    <row r="1268" s="52" customFormat="true" ht="17" customHeight="true" spans="1:2">
      <c r="A1268" s="56" t="s">
        <v>102</v>
      </c>
      <c r="B1268" s="57">
        <v>0</v>
      </c>
    </row>
    <row r="1269" s="52" customFormat="true" ht="17" customHeight="true" spans="1:2">
      <c r="A1269" s="56" t="s">
        <v>103</v>
      </c>
      <c r="B1269" s="57">
        <v>0</v>
      </c>
    </row>
    <row r="1270" s="52" customFormat="true" ht="17" customHeight="true" spans="1:2">
      <c r="A1270" s="56" t="s">
        <v>1079</v>
      </c>
      <c r="B1270" s="57">
        <v>5939</v>
      </c>
    </row>
    <row r="1271" s="52" customFormat="true" ht="17" customHeight="true" spans="1:2">
      <c r="A1271" s="56" t="s">
        <v>1080</v>
      </c>
      <c r="B1271" s="57">
        <v>673</v>
      </c>
    </row>
    <row r="1272" s="52" customFormat="true" ht="17" customHeight="true" spans="1:2">
      <c r="A1272" s="56" t="s">
        <v>1081</v>
      </c>
      <c r="B1272" s="57">
        <v>44</v>
      </c>
    </row>
    <row r="1273" s="52" customFormat="true" ht="17" customHeight="true" spans="1:2">
      <c r="A1273" s="56" t="s">
        <v>101</v>
      </c>
      <c r="B1273" s="57">
        <v>0</v>
      </c>
    </row>
    <row r="1274" s="52" customFormat="true" ht="17" customHeight="true" spans="1:2">
      <c r="A1274" s="56" t="s">
        <v>102</v>
      </c>
      <c r="B1274" s="57">
        <v>0</v>
      </c>
    </row>
    <row r="1275" s="52" customFormat="true" ht="17" customHeight="true" spans="1:2">
      <c r="A1275" s="56" t="s">
        <v>103</v>
      </c>
      <c r="B1275" s="57">
        <v>0</v>
      </c>
    </row>
    <row r="1276" s="52" customFormat="true" ht="17" customHeight="true" spans="1:2">
      <c r="A1276" s="56" t="s">
        <v>1082</v>
      </c>
      <c r="B1276" s="57">
        <v>44</v>
      </c>
    </row>
    <row r="1277" s="52" customFormat="true" ht="17" customHeight="true" spans="1:2">
      <c r="A1277" s="56" t="s">
        <v>1083</v>
      </c>
      <c r="B1277" s="57">
        <v>0</v>
      </c>
    </row>
    <row r="1278" s="52" customFormat="true" ht="17" customHeight="true" spans="1:2">
      <c r="A1278" s="56" t="s">
        <v>1084</v>
      </c>
      <c r="B1278" s="57">
        <v>0</v>
      </c>
    </row>
    <row r="1279" s="52" customFormat="true" ht="17" customHeight="true" spans="1:2">
      <c r="A1279" s="56" t="s">
        <v>101</v>
      </c>
      <c r="B1279" s="57">
        <v>0</v>
      </c>
    </row>
    <row r="1280" s="52" customFormat="true" ht="17" customHeight="true" spans="1:2">
      <c r="A1280" s="56" t="s">
        <v>102</v>
      </c>
      <c r="B1280" s="57">
        <v>0</v>
      </c>
    </row>
    <row r="1281" s="52" customFormat="true" ht="17" customHeight="true" spans="1:2">
      <c r="A1281" s="56" t="s">
        <v>103</v>
      </c>
      <c r="B1281" s="57">
        <v>0</v>
      </c>
    </row>
    <row r="1282" s="52" customFormat="true" ht="17" customHeight="true" spans="1:2">
      <c r="A1282" s="56" t="s">
        <v>1085</v>
      </c>
      <c r="B1282" s="57">
        <v>0</v>
      </c>
    </row>
    <row r="1283" s="52" customFormat="true" ht="17" customHeight="true" spans="1:2">
      <c r="A1283" s="56" t="s">
        <v>1086</v>
      </c>
      <c r="B1283" s="57">
        <v>0</v>
      </c>
    </row>
    <row r="1284" s="52" customFormat="true" ht="17" customHeight="true" spans="1:2">
      <c r="A1284" s="56" t="s">
        <v>110</v>
      </c>
      <c r="B1284" s="57">
        <v>0</v>
      </c>
    </row>
    <row r="1285" s="52" customFormat="true" ht="17" customHeight="true" spans="1:2">
      <c r="A1285" s="56" t="s">
        <v>1087</v>
      </c>
      <c r="B1285" s="57">
        <v>0</v>
      </c>
    </row>
    <row r="1286" s="52" customFormat="true" ht="17" customHeight="true" spans="1:2">
      <c r="A1286" s="56" t="s">
        <v>1088</v>
      </c>
      <c r="B1286" s="57">
        <v>10</v>
      </c>
    </row>
    <row r="1287" s="52" customFormat="true" ht="17" customHeight="true" spans="1:2">
      <c r="A1287" s="56" t="s">
        <v>101</v>
      </c>
      <c r="B1287" s="57">
        <v>0</v>
      </c>
    </row>
    <row r="1288" s="52" customFormat="true" ht="17" customHeight="true" spans="1:2">
      <c r="A1288" s="56" t="s">
        <v>102</v>
      </c>
      <c r="B1288" s="57">
        <v>0</v>
      </c>
    </row>
    <row r="1289" s="52" customFormat="true" ht="17" customHeight="true" spans="1:2">
      <c r="A1289" s="56" t="s">
        <v>103</v>
      </c>
      <c r="B1289" s="57">
        <v>0</v>
      </c>
    </row>
    <row r="1290" s="52" customFormat="true" ht="17" customHeight="true" spans="1:2">
      <c r="A1290" s="56" t="s">
        <v>1089</v>
      </c>
      <c r="B1290" s="57">
        <v>10</v>
      </c>
    </row>
    <row r="1291" s="52" customFormat="true" ht="17" customHeight="true" spans="1:2">
      <c r="A1291" s="56" t="s">
        <v>1090</v>
      </c>
      <c r="B1291" s="57">
        <v>0</v>
      </c>
    </row>
    <row r="1292" s="52" customFormat="true" ht="17" customHeight="true" spans="1:2">
      <c r="A1292" s="56" t="s">
        <v>1091</v>
      </c>
      <c r="B1292" s="57">
        <v>0</v>
      </c>
    </row>
    <row r="1293" s="52" customFormat="true" ht="17" customHeight="true" spans="1:2">
      <c r="A1293" s="56" t="s">
        <v>1092</v>
      </c>
      <c r="B1293" s="57">
        <v>0</v>
      </c>
    </row>
    <row r="1294" s="52" customFormat="true" ht="17" customHeight="true" spans="1:2">
      <c r="A1294" s="56" t="s">
        <v>1093</v>
      </c>
      <c r="B1294" s="57">
        <v>0</v>
      </c>
    </row>
    <row r="1295" s="52" customFormat="true" ht="17" customHeight="true" spans="1:2">
      <c r="A1295" s="56" t="s">
        <v>1094</v>
      </c>
      <c r="B1295" s="57">
        <v>0</v>
      </c>
    </row>
    <row r="1296" s="52" customFormat="true" ht="17" customHeight="true" spans="1:2">
      <c r="A1296" s="56" t="s">
        <v>1095</v>
      </c>
      <c r="B1296" s="57">
        <v>0</v>
      </c>
    </row>
    <row r="1297" s="52" customFormat="true" ht="17" customHeight="true" spans="1:2">
      <c r="A1297" s="56" t="s">
        <v>1096</v>
      </c>
      <c r="B1297" s="57">
        <v>0</v>
      </c>
    </row>
    <row r="1298" s="52" customFormat="true" ht="17" customHeight="true" spans="1:2">
      <c r="A1298" s="56" t="s">
        <v>1097</v>
      </c>
      <c r="B1298" s="57">
        <v>0</v>
      </c>
    </row>
    <row r="1299" s="52" customFormat="true" ht="17" customHeight="true" spans="1:2">
      <c r="A1299" s="56" t="s">
        <v>1098</v>
      </c>
      <c r="B1299" s="57">
        <v>80</v>
      </c>
    </row>
    <row r="1300" s="52" customFormat="true" ht="17" customHeight="true" spans="1:2">
      <c r="A1300" s="56" t="s">
        <v>1099</v>
      </c>
      <c r="B1300" s="57">
        <v>0</v>
      </c>
    </row>
    <row r="1301" s="52" customFormat="true" ht="17" customHeight="true" spans="1:2">
      <c r="A1301" s="56" t="s">
        <v>1100</v>
      </c>
      <c r="B1301" s="57">
        <v>0</v>
      </c>
    </row>
    <row r="1302" s="52" customFormat="true" ht="17" customHeight="true" spans="1:2">
      <c r="A1302" s="56" t="s">
        <v>1101</v>
      </c>
      <c r="B1302" s="57">
        <v>80</v>
      </c>
    </row>
    <row r="1303" s="52" customFormat="true" ht="17" customHeight="true" spans="1:2">
      <c r="A1303" s="56" t="s">
        <v>1102</v>
      </c>
      <c r="B1303" s="57">
        <v>0</v>
      </c>
    </row>
    <row r="1304" s="52" customFormat="true" ht="17" customHeight="true" spans="1:2">
      <c r="A1304" s="56" t="s">
        <v>1103</v>
      </c>
      <c r="B1304" s="57">
        <v>0</v>
      </c>
    </row>
    <row r="1305" s="52" customFormat="true" ht="17" customHeight="true" spans="1:2">
      <c r="A1305" s="56" t="s">
        <v>1104</v>
      </c>
      <c r="B1305" s="57">
        <v>0</v>
      </c>
    </row>
    <row r="1306" s="52" customFormat="true" ht="17" customHeight="true" spans="1:2">
      <c r="A1306" s="56" t="s">
        <v>1105</v>
      </c>
      <c r="B1306" s="57">
        <v>0</v>
      </c>
    </row>
    <row r="1307" s="52" customFormat="true" ht="17" customHeight="true" spans="1:2">
      <c r="A1307" s="56" t="s">
        <v>1106</v>
      </c>
      <c r="B1307" s="57">
        <v>0</v>
      </c>
    </row>
    <row r="1308" s="52" customFormat="true" ht="16.95" customHeight="true" spans="1:2">
      <c r="A1308" s="56" t="s">
        <v>1107</v>
      </c>
      <c r="B1308" s="57">
        <v>0</v>
      </c>
    </row>
    <row r="1309" s="52" customFormat="true" ht="17" customHeight="true" spans="1:2">
      <c r="A1309" s="56" t="s">
        <v>1108</v>
      </c>
      <c r="B1309" s="57">
        <v>0</v>
      </c>
    </row>
    <row r="1310" s="52" customFormat="true" ht="17" customHeight="true" spans="1:2">
      <c r="A1310" s="56" t="s">
        <v>1109</v>
      </c>
      <c r="B1310" s="57">
        <v>0</v>
      </c>
    </row>
    <row r="1311" s="52" customFormat="true" ht="17" customHeight="true" spans="1:2">
      <c r="A1311" s="56" t="s">
        <v>1110</v>
      </c>
      <c r="B1311" s="57">
        <v>0</v>
      </c>
    </row>
    <row r="1312" s="52" customFormat="true" ht="17" customHeight="true" spans="1:2">
      <c r="A1312" s="56" t="s">
        <v>1111</v>
      </c>
      <c r="B1312" s="57">
        <v>14779</v>
      </c>
    </row>
    <row r="1313" s="52" customFormat="true" ht="17" customHeight="true" spans="1:2">
      <c r="A1313" s="56" t="s">
        <v>1112</v>
      </c>
      <c r="B1313" s="57">
        <v>14779</v>
      </c>
    </row>
    <row r="1314" s="52" customFormat="true" ht="17" customHeight="true" spans="1:2">
      <c r="A1314" s="56" t="s">
        <v>1113</v>
      </c>
      <c r="B1314" s="57">
        <v>14779</v>
      </c>
    </row>
    <row r="1315" s="52" customFormat="true" ht="17" customHeight="true" spans="1:2">
      <c r="A1315" s="56" t="s">
        <v>1114</v>
      </c>
      <c r="B1315" s="57">
        <v>0</v>
      </c>
    </row>
    <row r="1316" s="52" customFormat="true" ht="17" customHeight="true" spans="1:2">
      <c r="A1316" s="56" t="s">
        <v>1115</v>
      </c>
      <c r="B1316" s="57">
        <v>0</v>
      </c>
    </row>
    <row r="1317" s="52" customFormat="true" ht="17" customHeight="true" spans="1:2">
      <c r="A1317" s="56" t="s">
        <v>1116</v>
      </c>
      <c r="B1317" s="57">
        <v>0</v>
      </c>
    </row>
    <row r="1318" s="52" customFormat="true" ht="17" customHeight="true" spans="1:2">
      <c r="A1318" s="56" t="s">
        <v>1117</v>
      </c>
      <c r="B1318" s="57">
        <v>18</v>
      </c>
    </row>
    <row r="1319" s="52" customFormat="true" ht="17.25" customHeight="true" spans="1:2">
      <c r="A1319" s="56" t="s">
        <v>1118</v>
      </c>
      <c r="B1319" s="57">
        <v>18</v>
      </c>
    </row>
    <row r="1320" s="52" customFormat="true" ht="17.25" customHeight="true" spans="1:2">
      <c r="A1320" s="56"/>
      <c r="B1320" s="57"/>
    </row>
    <row r="1321" s="52" customFormat="true" ht="17" customHeight="true" spans="1:2">
      <c r="A1321" s="55" t="s">
        <v>1119</v>
      </c>
      <c r="B1321" s="57">
        <v>1093164</v>
      </c>
    </row>
    <row r="1322" s="52" customFormat="true" ht="16.95" customHeight="true"/>
  </sheetData>
  <mergeCells count="2">
    <mergeCell ref="A1:B1"/>
    <mergeCell ref="A2:B2"/>
  </mergeCells>
  <printOptions gridLines="true"/>
  <pageMargins left="0.75" right="0.75" top="1" bottom="1" header="0.5" footer="0.5"/>
  <headerFooter alignWithMargins="0" scaleWithDoc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workbookViewId="0">
      <selection activeCell="B22" sqref="B22"/>
    </sheetView>
  </sheetViews>
  <sheetFormatPr defaultColWidth="9" defaultRowHeight="13.5" outlineLevelCol="3"/>
  <cols>
    <col min="1" max="1" width="36.25" style="35" customWidth="true"/>
    <col min="2" max="2" width="16.5" style="35" customWidth="true"/>
    <col min="3" max="3" width="16.5" style="36" customWidth="true"/>
    <col min="4" max="4" width="12.375" style="36" customWidth="true"/>
    <col min="5" max="252" width="9" style="35"/>
    <col min="253" max="253" width="47.75" style="35" customWidth="true"/>
    <col min="254" max="254" width="28.625" style="35" customWidth="true"/>
    <col min="255" max="508" width="9" style="35"/>
    <col min="509" max="509" width="47.75" style="35" customWidth="true"/>
    <col min="510" max="510" width="28.625" style="35" customWidth="true"/>
    <col min="511" max="764" width="9" style="35"/>
    <col min="765" max="765" width="47.75" style="35" customWidth="true"/>
    <col min="766" max="766" width="28.625" style="35" customWidth="true"/>
    <col min="767" max="1020" width="9" style="35"/>
    <col min="1021" max="1021" width="47.75" style="35" customWidth="true"/>
    <col min="1022" max="1022" width="28.625" style="35" customWidth="true"/>
    <col min="1023" max="1276" width="9" style="35"/>
    <col min="1277" max="1277" width="47.75" style="35" customWidth="true"/>
    <col min="1278" max="1278" width="28.625" style="35" customWidth="true"/>
    <col min="1279" max="1532" width="9" style="35"/>
    <col min="1533" max="1533" width="47.75" style="35" customWidth="true"/>
    <col min="1534" max="1534" width="28.625" style="35" customWidth="true"/>
    <col min="1535" max="1788" width="9" style="35"/>
    <col min="1789" max="1789" width="47.75" style="35" customWidth="true"/>
    <col min="1790" max="1790" width="28.625" style="35" customWidth="true"/>
    <col min="1791" max="2044" width="9" style="35"/>
    <col min="2045" max="2045" width="47.75" style="35" customWidth="true"/>
    <col min="2046" max="2046" width="28.625" style="35" customWidth="true"/>
    <col min="2047" max="2300" width="9" style="35"/>
    <col min="2301" max="2301" width="47.75" style="35" customWidth="true"/>
    <col min="2302" max="2302" width="28.625" style="35" customWidth="true"/>
    <col min="2303" max="2556" width="9" style="35"/>
    <col min="2557" max="2557" width="47.75" style="35" customWidth="true"/>
    <col min="2558" max="2558" width="28.625" style="35" customWidth="true"/>
    <col min="2559" max="2812" width="9" style="35"/>
    <col min="2813" max="2813" width="47.75" style="35" customWidth="true"/>
    <col min="2814" max="2814" width="28.625" style="35" customWidth="true"/>
    <col min="2815" max="3068" width="9" style="35"/>
    <col min="3069" max="3069" width="47.75" style="35" customWidth="true"/>
    <col min="3070" max="3070" width="28.625" style="35" customWidth="true"/>
    <col min="3071" max="3324" width="9" style="35"/>
    <col min="3325" max="3325" width="47.75" style="35" customWidth="true"/>
    <col min="3326" max="3326" width="28.625" style="35" customWidth="true"/>
    <col min="3327" max="3580" width="9" style="35"/>
    <col min="3581" max="3581" width="47.75" style="35" customWidth="true"/>
    <col min="3582" max="3582" width="28.625" style="35" customWidth="true"/>
    <col min="3583" max="3836" width="9" style="35"/>
    <col min="3837" max="3837" width="47.75" style="35" customWidth="true"/>
    <col min="3838" max="3838" width="28.625" style="35" customWidth="true"/>
    <col min="3839" max="4092" width="9" style="35"/>
    <col min="4093" max="4093" width="47.75" style="35" customWidth="true"/>
    <col min="4094" max="4094" width="28.625" style="35" customWidth="true"/>
    <col min="4095" max="4348" width="9" style="35"/>
    <col min="4349" max="4349" width="47.75" style="35" customWidth="true"/>
    <col min="4350" max="4350" width="28.625" style="35" customWidth="true"/>
    <col min="4351" max="4604" width="9" style="35"/>
    <col min="4605" max="4605" width="47.75" style="35" customWidth="true"/>
    <col min="4606" max="4606" width="28.625" style="35" customWidth="true"/>
    <col min="4607" max="4860" width="9" style="35"/>
    <col min="4861" max="4861" width="47.75" style="35" customWidth="true"/>
    <col min="4862" max="4862" width="28.625" style="35" customWidth="true"/>
    <col min="4863" max="5116" width="9" style="35"/>
    <col min="5117" max="5117" width="47.75" style="35" customWidth="true"/>
    <col min="5118" max="5118" width="28.625" style="35" customWidth="true"/>
    <col min="5119" max="5372" width="9" style="35"/>
    <col min="5373" max="5373" width="47.75" style="35" customWidth="true"/>
    <col min="5374" max="5374" width="28.625" style="35" customWidth="true"/>
    <col min="5375" max="5628" width="9" style="35"/>
    <col min="5629" max="5629" width="47.75" style="35" customWidth="true"/>
    <col min="5630" max="5630" width="28.625" style="35" customWidth="true"/>
    <col min="5631" max="5884" width="9" style="35"/>
    <col min="5885" max="5885" width="47.75" style="35" customWidth="true"/>
    <col min="5886" max="5886" width="28.625" style="35" customWidth="true"/>
    <col min="5887" max="6140" width="9" style="35"/>
    <col min="6141" max="6141" width="47.75" style="35" customWidth="true"/>
    <col min="6142" max="6142" width="28.625" style="35" customWidth="true"/>
    <col min="6143" max="6396" width="9" style="35"/>
    <col min="6397" max="6397" width="47.75" style="35" customWidth="true"/>
    <col min="6398" max="6398" width="28.625" style="35" customWidth="true"/>
    <col min="6399" max="6652" width="9" style="35"/>
    <col min="6653" max="6653" width="47.75" style="35" customWidth="true"/>
    <col min="6654" max="6654" width="28.625" style="35" customWidth="true"/>
    <col min="6655" max="6908" width="9" style="35"/>
    <col min="6909" max="6909" width="47.75" style="35" customWidth="true"/>
    <col min="6910" max="6910" width="28.625" style="35" customWidth="true"/>
    <col min="6911" max="7164" width="9" style="35"/>
    <col min="7165" max="7165" width="47.75" style="35" customWidth="true"/>
    <col min="7166" max="7166" width="28.625" style="35" customWidth="true"/>
    <col min="7167" max="7420" width="9" style="35"/>
    <col min="7421" max="7421" width="47.75" style="35" customWidth="true"/>
    <col min="7422" max="7422" width="28.625" style="35" customWidth="true"/>
    <col min="7423" max="7676" width="9" style="35"/>
    <col min="7677" max="7677" width="47.75" style="35" customWidth="true"/>
    <col min="7678" max="7678" width="28.625" style="35" customWidth="true"/>
    <col min="7679" max="7932" width="9" style="35"/>
    <col min="7933" max="7933" width="47.75" style="35" customWidth="true"/>
    <col min="7934" max="7934" width="28.625" style="35" customWidth="true"/>
    <col min="7935" max="8188" width="9" style="35"/>
    <col min="8189" max="8189" width="47.75" style="35" customWidth="true"/>
    <col min="8190" max="8190" width="28.625" style="35" customWidth="true"/>
    <col min="8191" max="8444" width="9" style="35"/>
    <col min="8445" max="8445" width="47.75" style="35" customWidth="true"/>
    <col min="8446" max="8446" width="28.625" style="35" customWidth="true"/>
    <col min="8447" max="8700" width="9" style="35"/>
    <col min="8701" max="8701" width="47.75" style="35" customWidth="true"/>
    <col min="8702" max="8702" width="28.625" style="35" customWidth="true"/>
    <col min="8703" max="8956" width="9" style="35"/>
    <col min="8957" max="8957" width="47.75" style="35" customWidth="true"/>
    <col min="8958" max="8958" width="28.625" style="35" customWidth="true"/>
    <col min="8959" max="9212" width="9" style="35"/>
    <col min="9213" max="9213" width="47.75" style="35" customWidth="true"/>
    <col min="9214" max="9214" width="28.625" style="35" customWidth="true"/>
    <col min="9215" max="9468" width="9" style="35"/>
    <col min="9469" max="9469" width="47.75" style="35" customWidth="true"/>
    <col min="9470" max="9470" width="28.625" style="35" customWidth="true"/>
    <col min="9471" max="9724" width="9" style="35"/>
    <col min="9725" max="9725" width="47.75" style="35" customWidth="true"/>
    <col min="9726" max="9726" width="28.625" style="35" customWidth="true"/>
    <col min="9727" max="9980" width="9" style="35"/>
    <col min="9981" max="9981" width="47.75" style="35" customWidth="true"/>
    <col min="9982" max="9982" width="28.625" style="35" customWidth="true"/>
    <col min="9983" max="10236" width="9" style="35"/>
    <col min="10237" max="10237" width="47.75" style="35" customWidth="true"/>
    <col min="10238" max="10238" width="28.625" style="35" customWidth="true"/>
    <col min="10239" max="10492" width="9" style="35"/>
    <col min="10493" max="10493" width="47.75" style="35" customWidth="true"/>
    <col min="10494" max="10494" width="28.625" style="35" customWidth="true"/>
    <col min="10495" max="10748" width="9" style="35"/>
    <col min="10749" max="10749" width="47.75" style="35" customWidth="true"/>
    <col min="10750" max="10750" width="28.625" style="35" customWidth="true"/>
    <col min="10751" max="11004" width="9" style="35"/>
    <col min="11005" max="11005" width="47.75" style="35" customWidth="true"/>
    <col min="11006" max="11006" width="28.625" style="35" customWidth="true"/>
    <col min="11007" max="11260" width="9" style="35"/>
    <col min="11261" max="11261" width="47.75" style="35" customWidth="true"/>
    <col min="11262" max="11262" width="28.625" style="35" customWidth="true"/>
    <col min="11263" max="11516" width="9" style="35"/>
    <col min="11517" max="11517" width="47.75" style="35" customWidth="true"/>
    <col min="11518" max="11518" width="28.625" style="35" customWidth="true"/>
    <col min="11519" max="11772" width="9" style="35"/>
    <col min="11773" max="11773" width="47.75" style="35" customWidth="true"/>
    <col min="11774" max="11774" width="28.625" style="35" customWidth="true"/>
    <col min="11775" max="12028" width="9" style="35"/>
    <col min="12029" max="12029" width="47.75" style="35" customWidth="true"/>
    <col min="12030" max="12030" width="28.625" style="35" customWidth="true"/>
    <col min="12031" max="12284" width="9" style="35"/>
    <col min="12285" max="12285" width="47.75" style="35" customWidth="true"/>
    <col min="12286" max="12286" width="28.625" style="35" customWidth="true"/>
    <col min="12287" max="12540" width="9" style="35"/>
    <col min="12541" max="12541" width="47.75" style="35" customWidth="true"/>
    <col min="12542" max="12542" width="28.625" style="35" customWidth="true"/>
    <col min="12543" max="12796" width="9" style="35"/>
    <col min="12797" max="12797" width="47.75" style="35" customWidth="true"/>
    <col min="12798" max="12798" width="28.625" style="35" customWidth="true"/>
    <col min="12799" max="13052" width="9" style="35"/>
    <col min="13053" max="13053" width="47.75" style="35" customWidth="true"/>
    <col min="13054" max="13054" width="28.625" style="35" customWidth="true"/>
    <col min="13055" max="13308" width="9" style="35"/>
    <col min="13309" max="13309" width="47.75" style="35" customWidth="true"/>
    <col min="13310" max="13310" width="28.625" style="35" customWidth="true"/>
    <col min="13311" max="13564" width="9" style="35"/>
    <col min="13565" max="13565" width="47.75" style="35" customWidth="true"/>
    <col min="13566" max="13566" width="28.625" style="35" customWidth="true"/>
    <col min="13567" max="13820" width="9" style="35"/>
    <col min="13821" max="13821" width="47.75" style="35" customWidth="true"/>
    <col min="13822" max="13822" width="28.625" style="35" customWidth="true"/>
    <col min="13823" max="14076" width="9" style="35"/>
    <col min="14077" max="14077" width="47.75" style="35" customWidth="true"/>
    <col min="14078" max="14078" width="28.625" style="35" customWidth="true"/>
    <col min="14079" max="14332" width="9" style="35"/>
    <col min="14333" max="14333" width="47.75" style="35" customWidth="true"/>
    <col min="14334" max="14334" width="28.625" style="35" customWidth="true"/>
    <col min="14335" max="14588" width="9" style="35"/>
    <col min="14589" max="14589" width="47.75" style="35" customWidth="true"/>
    <col min="14590" max="14590" width="28.625" style="35" customWidth="true"/>
    <col min="14591" max="14844" width="9" style="35"/>
    <col min="14845" max="14845" width="47.75" style="35" customWidth="true"/>
    <col min="14846" max="14846" width="28.625" style="35" customWidth="true"/>
    <col min="14847" max="15100" width="9" style="35"/>
    <col min="15101" max="15101" width="47.75" style="35" customWidth="true"/>
    <col min="15102" max="15102" width="28.625" style="35" customWidth="true"/>
    <col min="15103" max="15356" width="9" style="35"/>
    <col min="15357" max="15357" width="47.75" style="35" customWidth="true"/>
    <col min="15358" max="15358" width="28.625" style="35" customWidth="true"/>
    <col min="15359" max="15612" width="9" style="35"/>
    <col min="15613" max="15613" width="47.75" style="35" customWidth="true"/>
    <col min="15614" max="15614" width="28.625" style="35" customWidth="true"/>
    <col min="15615" max="15868" width="9" style="35"/>
    <col min="15869" max="15869" width="47.75" style="35" customWidth="true"/>
    <col min="15870" max="15870" width="28.625" style="35" customWidth="true"/>
    <col min="15871" max="16124" width="9" style="35"/>
    <col min="16125" max="16125" width="47.75" style="35" customWidth="true"/>
    <col min="16126" max="16126" width="28.625" style="35" customWidth="true"/>
    <col min="16127" max="16384" width="9" style="35"/>
  </cols>
  <sheetData>
    <row r="1" s="35" customFormat="true" ht="27" customHeight="true" spans="1:4">
      <c r="A1" s="37" t="s">
        <v>1120</v>
      </c>
      <c r="B1" s="37"/>
      <c r="C1" s="37"/>
      <c r="D1" s="37"/>
    </row>
    <row r="2" s="35" customFormat="true" ht="17" customHeight="true" spans="3:4">
      <c r="C2" s="36"/>
      <c r="D2" s="38" t="s">
        <v>2</v>
      </c>
    </row>
    <row r="3" s="35" customFormat="true" ht="24" customHeight="true" spans="1:4">
      <c r="A3" s="39" t="s">
        <v>1121</v>
      </c>
      <c r="B3" s="39" t="s">
        <v>1122</v>
      </c>
      <c r="C3" s="39" t="s">
        <v>1123</v>
      </c>
      <c r="D3" s="39" t="s">
        <v>1124</v>
      </c>
    </row>
    <row r="4" s="35" customFormat="true" ht="20" customHeight="true" spans="1:4">
      <c r="A4" s="39" t="s">
        <v>1125</v>
      </c>
      <c r="B4" s="8">
        <f>B5+B10+B21+B29+B33+B36</f>
        <v>326992</v>
      </c>
      <c r="C4" s="10">
        <f>C5+C10+C21+C29+C33+C36</f>
        <v>292206</v>
      </c>
      <c r="D4" s="40">
        <f>C4/B4*100</f>
        <v>89.3618192494006</v>
      </c>
    </row>
    <row r="5" s="35" customFormat="true" ht="20" customHeight="true" spans="1:4">
      <c r="A5" s="41" t="s">
        <v>1126</v>
      </c>
      <c r="B5" s="42">
        <f>SUM(B6:B9)</f>
        <v>163401</v>
      </c>
      <c r="C5" s="10">
        <f>SUM(C6:C9)</f>
        <v>139455</v>
      </c>
      <c r="D5" s="40">
        <f t="shared" ref="D5:D42" si="0">C5/B5*100</f>
        <v>85.3452549250005</v>
      </c>
    </row>
    <row r="6" s="35" customFormat="true" ht="20" customHeight="true" spans="1:4">
      <c r="A6" s="41" t="s">
        <v>1127</v>
      </c>
      <c r="B6" s="43">
        <v>53525</v>
      </c>
      <c r="C6" s="10">
        <v>43570</v>
      </c>
      <c r="D6" s="40">
        <f t="shared" si="0"/>
        <v>81.401214385801</v>
      </c>
    </row>
    <row r="7" s="35" customFormat="true" ht="20" customHeight="true" spans="1:4">
      <c r="A7" s="41" t="s">
        <v>1128</v>
      </c>
      <c r="B7" s="44">
        <v>20284</v>
      </c>
      <c r="C7" s="10">
        <v>20339</v>
      </c>
      <c r="D7" s="40">
        <f t="shared" si="0"/>
        <v>100.27114967462</v>
      </c>
    </row>
    <row r="8" s="35" customFormat="true" ht="20" customHeight="true" spans="1:4">
      <c r="A8" s="41" t="s">
        <v>1129</v>
      </c>
      <c r="B8" s="44">
        <v>17897</v>
      </c>
      <c r="C8" s="10">
        <v>15622</v>
      </c>
      <c r="D8" s="40">
        <f t="shared" si="0"/>
        <v>87.2883723529083</v>
      </c>
    </row>
    <row r="9" s="35" customFormat="true" ht="20" customHeight="true" spans="1:4">
      <c r="A9" s="41" t="s">
        <v>1130</v>
      </c>
      <c r="B9" s="44">
        <v>71695</v>
      </c>
      <c r="C9" s="10">
        <v>59924</v>
      </c>
      <c r="D9" s="40">
        <f t="shared" si="0"/>
        <v>83.5818397377781</v>
      </c>
    </row>
    <row r="10" s="35" customFormat="true" ht="20" customHeight="true" spans="1:4">
      <c r="A10" s="41" t="s">
        <v>1131</v>
      </c>
      <c r="B10" s="45">
        <f>SUM(B11:B20)</f>
        <v>28667</v>
      </c>
      <c r="C10" s="10">
        <f>SUM(C11:C20)</f>
        <v>21054</v>
      </c>
      <c r="D10" s="40">
        <f t="shared" si="0"/>
        <v>73.4433320542784</v>
      </c>
    </row>
    <row r="11" s="35" customFormat="true" ht="20" customHeight="true" spans="1:4">
      <c r="A11" s="41" t="s">
        <v>1132</v>
      </c>
      <c r="B11" s="46">
        <v>18897</v>
      </c>
      <c r="C11" s="10">
        <v>16057</v>
      </c>
      <c r="D11" s="40">
        <f t="shared" si="0"/>
        <v>84.9711594432979</v>
      </c>
    </row>
    <row r="12" s="35" customFormat="true" ht="20" customHeight="true" spans="1:4">
      <c r="A12" s="41" t="s">
        <v>1133</v>
      </c>
      <c r="B12" s="46">
        <v>98</v>
      </c>
      <c r="C12" s="10">
        <v>67</v>
      </c>
      <c r="D12" s="40">
        <f t="shared" si="0"/>
        <v>68.3673469387755</v>
      </c>
    </row>
    <row r="13" s="35" customFormat="true" ht="20" customHeight="true" spans="1:4">
      <c r="A13" s="41" t="s">
        <v>1134</v>
      </c>
      <c r="B13" s="46">
        <v>250</v>
      </c>
      <c r="C13" s="10">
        <v>153</v>
      </c>
      <c r="D13" s="40">
        <f t="shared" si="0"/>
        <v>61.2</v>
      </c>
    </row>
    <row r="14" s="35" customFormat="true" ht="20" customHeight="true" spans="1:4">
      <c r="A14" s="41" t="s">
        <v>1135</v>
      </c>
      <c r="B14" s="46">
        <v>125</v>
      </c>
      <c r="C14" s="10">
        <v>71</v>
      </c>
      <c r="D14" s="40">
        <f t="shared" si="0"/>
        <v>56.8</v>
      </c>
    </row>
    <row r="15" s="35" customFormat="true" ht="20" customHeight="true" spans="1:4">
      <c r="A15" s="41" t="s">
        <v>1136</v>
      </c>
      <c r="B15" s="46">
        <v>4570</v>
      </c>
      <c r="C15" s="10">
        <v>1158</v>
      </c>
      <c r="D15" s="40">
        <f t="shared" si="0"/>
        <v>25.3391684901532</v>
      </c>
    </row>
    <row r="16" s="35" customFormat="true" ht="20" customHeight="true" spans="1:4">
      <c r="A16" s="41" t="s">
        <v>1137</v>
      </c>
      <c r="B16" s="46">
        <v>130</v>
      </c>
      <c r="C16" s="10">
        <v>175</v>
      </c>
      <c r="D16" s="40">
        <f t="shared" si="0"/>
        <v>134.615384615385</v>
      </c>
    </row>
    <row r="17" s="35" customFormat="true" ht="20" customHeight="true" spans="1:4">
      <c r="A17" s="41" t="s">
        <v>1138</v>
      </c>
      <c r="B17" s="46"/>
      <c r="C17" s="10"/>
      <c r="D17" s="40"/>
    </row>
    <row r="18" s="35" customFormat="true" ht="20" customHeight="true" spans="1:4">
      <c r="A18" s="41" t="s">
        <v>1139</v>
      </c>
      <c r="B18" s="46">
        <v>1470</v>
      </c>
      <c r="C18" s="10">
        <v>1164</v>
      </c>
      <c r="D18" s="40">
        <f t="shared" si="0"/>
        <v>79.1836734693878</v>
      </c>
    </row>
    <row r="19" s="35" customFormat="true" ht="20" customHeight="true" spans="1:4">
      <c r="A19" s="41" t="s">
        <v>1140</v>
      </c>
      <c r="B19" s="46">
        <v>674</v>
      </c>
      <c r="C19" s="10">
        <v>622</v>
      </c>
      <c r="D19" s="40">
        <f t="shared" si="0"/>
        <v>92.2848664688427</v>
      </c>
    </row>
    <row r="20" s="35" customFormat="true" ht="20" customHeight="true" spans="1:4">
      <c r="A20" s="41" t="s">
        <v>1141</v>
      </c>
      <c r="B20" s="46">
        <v>2453</v>
      </c>
      <c r="C20" s="10">
        <v>1587</v>
      </c>
      <c r="D20" s="40">
        <f t="shared" si="0"/>
        <v>64.6962902568284</v>
      </c>
    </row>
    <row r="21" s="35" customFormat="true" ht="20" customHeight="true" spans="1:4">
      <c r="A21" s="41" t="s">
        <v>1142</v>
      </c>
      <c r="B21" s="8">
        <v>328</v>
      </c>
      <c r="C21" s="10">
        <f>SUM(C22:C28)</f>
        <v>227</v>
      </c>
      <c r="D21" s="40">
        <f t="shared" si="0"/>
        <v>69.2073170731707</v>
      </c>
    </row>
    <row r="22" s="35" customFormat="true" ht="20" customHeight="true" spans="1:4">
      <c r="A22" s="41" t="s">
        <v>1143</v>
      </c>
      <c r="B22" s="46"/>
      <c r="C22" s="10"/>
      <c r="D22" s="40"/>
    </row>
    <row r="23" s="35" customFormat="true" ht="20" customHeight="true" spans="1:4">
      <c r="A23" s="41" t="s">
        <v>1144</v>
      </c>
      <c r="B23" s="46"/>
      <c r="C23" s="10"/>
      <c r="D23" s="40"/>
    </row>
    <row r="24" s="35" customFormat="true" ht="20" customHeight="true" spans="1:4">
      <c r="A24" s="41" t="s">
        <v>1145</v>
      </c>
      <c r="B24" s="46"/>
      <c r="C24" s="10">
        <v>3</v>
      </c>
      <c r="D24" s="40"/>
    </row>
    <row r="25" s="35" customFormat="true" ht="20" customHeight="true" spans="1:4">
      <c r="A25" s="41" t="s">
        <v>1146</v>
      </c>
      <c r="B25" s="46"/>
      <c r="C25" s="10"/>
      <c r="D25" s="40"/>
    </row>
    <row r="26" s="35" customFormat="true" ht="20" customHeight="true" spans="1:4">
      <c r="A26" s="41" t="s">
        <v>1147</v>
      </c>
      <c r="B26" s="46">
        <v>328</v>
      </c>
      <c r="C26" s="10">
        <v>211</v>
      </c>
      <c r="D26" s="40">
        <f t="shared" si="0"/>
        <v>64.3292682926829</v>
      </c>
    </row>
    <row r="27" s="35" customFormat="true" ht="20" customHeight="true" spans="1:4">
      <c r="A27" s="41" t="s">
        <v>1148</v>
      </c>
      <c r="B27" s="46"/>
      <c r="C27" s="10">
        <v>8</v>
      </c>
      <c r="D27" s="40"/>
    </row>
    <row r="28" s="35" customFormat="true" ht="20" customHeight="true" spans="1:4">
      <c r="A28" s="41" t="s">
        <v>1149</v>
      </c>
      <c r="B28" s="46"/>
      <c r="C28" s="10">
        <v>5</v>
      </c>
      <c r="D28" s="40"/>
    </row>
    <row r="29" s="35" customFormat="true" ht="20" customHeight="true" spans="1:4">
      <c r="A29" s="41" t="s">
        <v>1150</v>
      </c>
      <c r="B29" s="8">
        <f>SUM(B30:B32)</f>
        <v>127123</v>
      </c>
      <c r="C29" s="10">
        <f>SUM(C30:C32)</f>
        <v>122789</v>
      </c>
      <c r="D29" s="40">
        <f t="shared" si="0"/>
        <v>96.5907034918937</v>
      </c>
    </row>
    <row r="30" s="35" customFormat="true" ht="20" customHeight="true" spans="1:4">
      <c r="A30" s="41" t="s">
        <v>1151</v>
      </c>
      <c r="B30" s="46">
        <v>118363</v>
      </c>
      <c r="C30" s="10">
        <v>114878</v>
      </c>
      <c r="D30" s="40">
        <f t="shared" si="0"/>
        <v>97.0556677340047</v>
      </c>
    </row>
    <row r="31" s="35" customFormat="true" ht="20" customHeight="true" spans="1:4">
      <c r="A31" s="41" t="s">
        <v>1152</v>
      </c>
      <c r="B31" s="46">
        <v>8760</v>
      </c>
      <c r="C31" s="10">
        <v>7911</v>
      </c>
      <c r="D31" s="40">
        <f t="shared" si="0"/>
        <v>90.3082191780822</v>
      </c>
    </row>
    <row r="32" s="35" customFormat="true" ht="20" customHeight="true" spans="1:4">
      <c r="A32" s="41" t="s">
        <v>1153</v>
      </c>
      <c r="B32" s="46"/>
      <c r="C32" s="10"/>
      <c r="D32" s="40"/>
    </row>
    <row r="33" s="35" customFormat="true" ht="20" customHeight="true" spans="1:4">
      <c r="A33" s="41" t="s">
        <v>1154</v>
      </c>
      <c r="B33" s="8">
        <v>251</v>
      </c>
      <c r="C33" s="10">
        <f>SUM(C34:C35)</f>
        <v>133</v>
      </c>
      <c r="D33" s="40">
        <f t="shared" si="0"/>
        <v>52.9880478087649</v>
      </c>
    </row>
    <row r="34" s="35" customFormat="true" ht="20" customHeight="true" spans="1:4">
      <c r="A34" s="41" t="s">
        <v>1155</v>
      </c>
      <c r="B34" s="46">
        <v>251</v>
      </c>
      <c r="C34" s="10">
        <v>133</v>
      </c>
      <c r="D34" s="40">
        <f t="shared" si="0"/>
        <v>52.9880478087649</v>
      </c>
    </row>
    <row r="35" s="35" customFormat="true" ht="20" customHeight="true" spans="1:4">
      <c r="A35" s="41" t="s">
        <v>1156</v>
      </c>
      <c r="B35" s="46"/>
      <c r="C35" s="10"/>
      <c r="D35" s="40"/>
    </row>
    <row r="36" s="35" customFormat="true" ht="20" customHeight="true" spans="1:4">
      <c r="A36" s="41" t="s">
        <v>1157</v>
      </c>
      <c r="B36" s="8">
        <f>SUM(B37:B41)</f>
        <v>7222</v>
      </c>
      <c r="C36" s="10">
        <f>SUM(C37:C41)</f>
        <v>8548</v>
      </c>
      <c r="D36" s="40">
        <f t="shared" si="0"/>
        <v>118.36056494046</v>
      </c>
    </row>
    <row r="37" s="35" customFormat="true" ht="20" customHeight="true" spans="1:4">
      <c r="A37" s="41" t="s">
        <v>1158</v>
      </c>
      <c r="B37" s="46">
        <v>3822</v>
      </c>
      <c r="C37" s="10">
        <v>3818</v>
      </c>
      <c r="D37" s="40">
        <f t="shared" si="0"/>
        <v>99.8953427524856</v>
      </c>
    </row>
    <row r="38" s="35" customFormat="true" ht="20" customHeight="true" spans="1:4">
      <c r="A38" s="41" t="s">
        <v>1159</v>
      </c>
      <c r="B38" s="46"/>
      <c r="C38" s="10"/>
      <c r="D38" s="40"/>
    </row>
    <row r="39" s="35" customFormat="true" ht="20" customHeight="true" spans="1:4">
      <c r="A39" s="41" t="s">
        <v>1160</v>
      </c>
      <c r="B39" s="46"/>
      <c r="C39" s="10"/>
      <c r="D39" s="40"/>
    </row>
    <row r="40" s="35" customFormat="true" ht="20" customHeight="true" spans="1:4">
      <c r="A40" s="41" t="s">
        <v>1161</v>
      </c>
      <c r="B40" s="46">
        <v>2800</v>
      </c>
      <c r="C40" s="10">
        <v>2407</v>
      </c>
      <c r="D40" s="40">
        <f t="shared" si="0"/>
        <v>85.9642857142857</v>
      </c>
    </row>
    <row r="41" s="35" customFormat="true" ht="20" customHeight="true" spans="1:4">
      <c r="A41" s="47" t="s">
        <v>1162</v>
      </c>
      <c r="B41" s="48">
        <v>600</v>
      </c>
      <c r="C41" s="49">
        <v>2323</v>
      </c>
      <c r="D41" s="50">
        <f t="shared" si="0"/>
        <v>387.166666666667</v>
      </c>
    </row>
    <row r="42" ht="19" customHeight="true" spans="1:4">
      <c r="A42" s="41" t="s">
        <v>1163</v>
      </c>
      <c r="B42" s="51">
        <f>SUM(B43:B46)</f>
        <v>0</v>
      </c>
      <c r="C42" s="51">
        <f>SUM(C43:C46)</f>
        <v>33</v>
      </c>
      <c r="D42" s="50"/>
    </row>
    <row r="43" ht="19" customHeight="true" spans="1:4">
      <c r="A43" s="41" t="s">
        <v>1164</v>
      </c>
      <c r="B43" s="51"/>
      <c r="C43" s="51"/>
      <c r="D43" s="50"/>
    </row>
    <row r="44" ht="19" customHeight="true" spans="1:4">
      <c r="A44" s="41" t="s">
        <v>1165</v>
      </c>
      <c r="B44" s="51"/>
      <c r="C44" s="51"/>
      <c r="D44" s="50"/>
    </row>
    <row r="45" ht="19" customHeight="true" spans="1:4">
      <c r="A45" s="41" t="s">
        <v>1166</v>
      </c>
      <c r="B45" s="51"/>
      <c r="C45" s="51"/>
      <c r="D45" s="50"/>
    </row>
    <row r="46" ht="19" customHeight="true" spans="1:4">
      <c r="A46" s="41" t="s">
        <v>970</v>
      </c>
      <c r="B46" s="51"/>
      <c r="C46" s="51">
        <v>33</v>
      </c>
      <c r="D46" s="40"/>
    </row>
  </sheetData>
  <mergeCells count="1">
    <mergeCell ref="A1:D1"/>
  </mergeCells>
  <printOptions horizontalCentered="true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H10" sqref="H10"/>
    </sheetView>
  </sheetViews>
  <sheetFormatPr defaultColWidth="8" defaultRowHeight="21" customHeight="true" outlineLevelCol="5"/>
  <cols>
    <col min="1" max="1" width="13.75" style="1" customWidth="true"/>
    <col min="2" max="3" width="8" style="1"/>
    <col min="4" max="6" width="15.125" style="1" customWidth="true"/>
    <col min="7" max="16382" width="8" style="1"/>
  </cols>
  <sheetData>
    <row r="1" s="1" customFormat="true" ht="29" customHeight="true" spans="1:6">
      <c r="A1" s="30" t="s">
        <v>1167</v>
      </c>
      <c r="B1" s="30"/>
      <c r="C1" s="30"/>
      <c r="D1" s="30"/>
      <c r="E1" s="30"/>
      <c r="F1" s="30"/>
    </row>
    <row r="2" s="1" customFormat="true" customHeight="true" spans="1:6">
      <c r="A2" s="31"/>
      <c r="F2" s="34" t="s">
        <v>2</v>
      </c>
    </row>
    <row r="3" s="1" customFormat="true" customHeight="true" spans="1:6">
      <c r="A3" s="16" t="s">
        <v>1168</v>
      </c>
      <c r="B3" s="16"/>
      <c r="C3" s="16"/>
      <c r="D3" s="16"/>
      <c r="E3" s="16" t="s">
        <v>1122</v>
      </c>
      <c r="F3" s="16" t="s">
        <v>1123</v>
      </c>
    </row>
    <row r="4" s="1" customFormat="true" customHeight="true" spans="1:6">
      <c r="A4" s="32" t="s">
        <v>1169</v>
      </c>
      <c r="B4" s="32"/>
      <c r="C4" s="32"/>
      <c r="D4" s="32"/>
      <c r="E4" s="29">
        <v>0</v>
      </c>
      <c r="F4" s="29">
        <v>0</v>
      </c>
    </row>
    <row r="5" s="1" customFormat="true" customHeight="true" spans="1:6">
      <c r="A5" s="32" t="s">
        <v>1170</v>
      </c>
      <c r="B5" s="32"/>
      <c r="C5" s="32"/>
      <c r="D5" s="32"/>
      <c r="E5" s="29"/>
      <c r="F5" s="29"/>
    </row>
    <row r="6" s="1" customFormat="true" customHeight="true" spans="1:6">
      <c r="A6" s="32" t="s">
        <v>1171</v>
      </c>
      <c r="B6" s="32"/>
      <c r="C6" s="32"/>
      <c r="D6" s="32"/>
      <c r="E6" s="29"/>
      <c r="F6" s="29"/>
    </row>
    <row r="7" s="1" customFormat="true" customHeight="true" spans="1:6">
      <c r="A7" s="32" t="s">
        <v>1172</v>
      </c>
      <c r="B7" s="32"/>
      <c r="C7" s="32"/>
      <c r="D7" s="32"/>
      <c r="E7" s="29"/>
      <c r="F7" s="29"/>
    </row>
    <row r="8" s="1" customFormat="true" customHeight="true" spans="1:6">
      <c r="A8" s="32" t="s">
        <v>1173</v>
      </c>
      <c r="B8" s="32"/>
      <c r="C8" s="32"/>
      <c r="D8" s="32"/>
      <c r="E8" s="29"/>
      <c r="F8" s="29"/>
    </row>
    <row r="9" s="1" customFormat="true" customHeight="true" spans="1:6">
      <c r="A9" s="32" t="s">
        <v>1174</v>
      </c>
      <c r="B9" s="32"/>
      <c r="C9" s="32"/>
      <c r="D9" s="32"/>
      <c r="E9" s="29"/>
      <c r="F9" s="29"/>
    </row>
    <row r="10" s="1" customFormat="true" customHeight="true" spans="1:6">
      <c r="A10" s="32" t="s">
        <v>1175</v>
      </c>
      <c r="B10" s="32"/>
      <c r="C10" s="32"/>
      <c r="D10" s="32"/>
      <c r="E10" s="29">
        <f>E25</f>
        <v>20000</v>
      </c>
      <c r="F10" s="29">
        <f>F25</f>
        <v>18884</v>
      </c>
    </row>
    <row r="11" s="1" customFormat="true" customHeight="true" spans="1:6">
      <c r="A11" s="32" t="s">
        <v>1176</v>
      </c>
      <c r="B11" s="32"/>
      <c r="C11" s="32"/>
      <c r="D11" s="32"/>
      <c r="E11" s="29"/>
      <c r="F11" s="29"/>
    </row>
    <row r="12" s="1" customFormat="true" customHeight="true" spans="1:6">
      <c r="A12" s="32" t="s">
        <v>1177</v>
      </c>
      <c r="B12" s="32"/>
      <c r="C12" s="32"/>
      <c r="D12" s="32"/>
      <c r="E12" s="29"/>
      <c r="F12" s="29"/>
    </row>
    <row r="13" s="1" customFormat="true" customHeight="true" spans="1:6">
      <c r="A13" s="32" t="s">
        <v>1178</v>
      </c>
      <c r="B13" s="32"/>
      <c r="C13" s="32"/>
      <c r="D13" s="32"/>
      <c r="E13" s="29"/>
      <c r="F13" s="29"/>
    </row>
    <row r="14" s="1" customFormat="true" customHeight="true" spans="1:6">
      <c r="A14" s="33" t="s">
        <v>1179</v>
      </c>
      <c r="B14" s="33"/>
      <c r="C14" s="33"/>
      <c r="D14" s="33"/>
      <c r="E14" s="29"/>
      <c r="F14" s="29"/>
    </row>
    <row r="15" s="1" customFormat="true" customHeight="true" spans="1:6">
      <c r="A15" s="32" t="s">
        <v>1180</v>
      </c>
      <c r="B15" s="32"/>
      <c r="C15" s="32"/>
      <c r="D15" s="32"/>
      <c r="E15" s="29"/>
      <c r="F15" s="29"/>
    </row>
    <row r="16" s="1" customFormat="true" customHeight="true" spans="1:6">
      <c r="A16" s="32" t="s">
        <v>1181</v>
      </c>
      <c r="B16" s="32"/>
      <c r="C16" s="32"/>
      <c r="D16" s="32"/>
      <c r="E16" s="29"/>
      <c r="F16" s="29"/>
    </row>
    <row r="17" s="1" customFormat="true" customHeight="true" spans="1:6">
      <c r="A17" s="32" t="s">
        <v>1182</v>
      </c>
      <c r="B17" s="32"/>
      <c r="C17" s="32"/>
      <c r="D17" s="32"/>
      <c r="E17" s="29"/>
      <c r="F17" s="29"/>
    </row>
    <row r="18" s="1" customFormat="true" customHeight="true" spans="1:6">
      <c r="A18" s="32" t="s">
        <v>1183</v>
      </c>
      <c r="B18" s="32"/>
      <c r="C18" s="32"/>
      <c r="D18" s="32"/>
      <c r="E18" s="29"/>
      <c r="F18" s="29"/>
    </row>
    <row r="19" s="1" customFormat="true" customHeight="true" spans="1:6">
      <c r="A19" s="32" t="s">
        <v>1184</v>
      </c>
      <c r="B19" s="32"/>
      <c r="C19" s="32"/>
      <c r="D19" s="32"/>
      <c r="E19" s="29"/>
      <c r="F19" s="29"/>
    </row>
    <row r="20" s="1" customFormat="true" customHeight="true" spans="1:6">
      <c r="A20" s="32" t="s">
        <v>1185</v>
      </c>
      <c r="B20" s="32"/>
      <c r="C20" s="32"/>
      <c r="D20" s="32"/>
      <c r="E20" s="29"/>
      <c r="F20" s="29"/>
    </row>
    <row r="21" s="1" customFormat="true" customHeight="true" spans="1:6">
      <c r="A21" s="32" t="s">
        <v>1186</v>
      </c>
      <c r="B21" s="32"/>
      <c r="C21" s="32"/>
      <c r="D21" s="32"/>
      <c r="E21" s="29"/>
      <c r="F21" s="29"/>
    </row>
    <row r="22" s="1" customFormat="true" customHeight="true" spans="1:6">
      <c r="A22" s="32" t="s">
        <v>1187</v>
      </c>
      <c r="B22" s="32"/>
      <c r="C22" s="32"/>
      <c r="D22" s="32"/>
      <c r="E22" s="29"/>
      <c r="F22" s="29"/>
    </row>
    <row r="23" s="1" customFormat="true" customHeight="true" spans="1:6">
      <c r="A23" s="32" t="s">
        <v>1188</v>
      </c>
      <c r="B23" s="32"/>
      <c r="C23" s="32"/>
      <c r="D23" s="32"/>
      <c r="E23" s="29"/>
      <c r="F23" s="29"/>
    </row>
    <row r="24" s="1" customFormat="true" customHeight="true" spans="1:6">
      <c r="A24" s="32" t="s">
        <v>1189</v>
      </c>
      <c r="B24" s="32"/>
      <c r="C24" s="32"/>
      <c r="D24" s="32"/>
      <c r="E24" s="29"/>
      <c r="F24" s="29"/>
    </row>
    <row r="25" s="1" customFormat="true" customHeight="true" spans="1:6">
      <c r="A25" s="32" t="s">
        <v>1190</v>
      </c>
      <c r="B25" s="32"/>
      <c r="C25" s="32"/>
      <c r="D25" s="32"/>
      <c r="E25" s="29">
        <v>20000</v>
      </c>
      <c r="F25" s="29">
        <v>18884</v>
      </c>
    </row>
  </sheetData>
  <mergeCells count="24">
    <mergeCell ref="A1:F1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22" sqref="F22"/>
    </sheetView>
  </sheetViews>
  <sheetFormatPr defaultColWidth="9" defaultRowHeight="15.75" outlineLevelCol="2"/>
  <cols>
    <col min="1" max="1" width="28.5" style="19" customWidth="true"/>
    <col min="2" max="3" width="20.375" style="19" customWidth="true"/>
    <col min="4" max="16384" width="9" style="19"/>
  </cols>
  <sheetData>
    <row r="1" s="19" customFormat="true" ht="36" customHeight="true" spans="1:3">
      <c r="A1" s="21" t="s">
        <v>1191</v>
      </c>
      <c r="B1" s="21"/>
      <c r="C1" s="21"/>
    </row>
    <row r="2" s="20" customFormat="true" ht="23.1" customHeight="true" spans="1:3">
      <c r="A2" s="22"/>
      <c r="B2" s="22"/>
      <c r="C2" s="23" t="s">
        <v>2</v>
      </c>
    </row>
    <row r="3" s="19" customFormat="true" ht="35" customHeight="true" spans="1:3">
      <c r="A3" s="24" t="s">
        <v>1192</v>
      </c>
      <c r="B3" s="25" t="s">
        <v>4</v>
      </c>
      <c r="C3" s="25" t="s">
        <v>83</v>
      </c>
    </row>
    <row r="4" s="19" customFormat="true" ht="35" customHeight="true" spans="1:3">
      <c r="A4" s="24" t="s">
        <v>1193</v>
      </c>
      <c r="B4" s="10">
        <f>SUM(B5:B10)</f>
        <v>130640</v>
      </c>
      <c r="C4" s="10">
        <f>SUM(C5:C10)</f>
        <v>130930</v>
      </c>
    </row>
    <row r="5" s="19" customFormat="true" ht="35" customHeight="true" spans="1:3">
      <c r="A5" s="24" t="s">
        <v>1194</v>
      </c>
      <c r="B5" s="10">
        <f>150900-81000</f>
        <v>69900</v>
      </c>
      <c r="C5" s="10">
        <v>78630</v>
      </c>
    </row>
    <row r="6" s="19" customFormat="true" ht="35" customHeight="true" spans="1:3">
      <c r="A6" s="24" t="s">
        <v>1195</v>
      </c>
      <c r="B6" s="10">
        <f>143340-82600</f>
        <v>60740</v>
      </c>
      <c r="C6" s="10">
        <v>52300</v>
      </c>
    </row>
    <row r="7" s="19" customFormat="true" ht="35" customHeight="true" spans="1:3">
      <c r="A7" s="24" t="s">
        <v>1196</v>
      </c>
      <c r="B7" s="29"/>
      <c r="C7" s="29"/>
    </row>
    <row r="8" s="19" customFormat="true" ht="35" customHeight="true" spans="1:3">
      <c r="A8" s="24" t="s">
        <v>1197</v>
      </c>
      <c r="B8" s="29"/>
      <c r="C8" s="29"/>
    </row>
    <row r="9" s="19" customFormat="true" ht="35" customHeight="true" spans="1:3">
      <c r="A9" s="24" t="s">
        <v>1198</v>
      </c>
      <c r="B9" s="29"/>
      <c r="C9" s="29"/>
    </row>
    <row r="10" s="19" customFormat="true" ht="35" customHeight="true" spans="1:3">
      <c r="A10" s="24" t="s">
        <v>1199</v>
      </c>
      <c r="B10" s="29"/>
      <c r="C10" s="29"/>
    </row>
  </sheetData>
  <mergeCells count="1">
    <mergeCell ref="A1:C1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3"/>
  <sheetViews>
    <sheetView tabSelected="1" workbookViewId="0">
      <selection activeCell="F9" sqref="F9"/>
    </sheetView>
  </sheetViews>
  <sheetFormatPr defaultColWidth="9" defaultRowHeight="15.75" outlineLevelCol="1"/>
  <cols>
    <col min="1" max="1" width="39.75" style="19" customWidth="true"/>
    <col min="2" max="2" width="30.125" style="19" customWidth="true"/>
    <col min="3" max="16383" width="9" style="19"/>
  </cols>
  <sheetData>
    <row r="1" s="19" customFormat="true" ht="36" customHeight="true" spans="1:2">
      <c r="A1" s="21" t="s">
        <v>1191</v>
      </c>
      <c r="B1" s="21"/>
    </row>
    <row r="2" s="20" customFormat="true" ht="23.1" customHeight="true" spans="1:2">
      <c r="A2" s="22"/>
      <c r="B2" s="23" t="s">
        <v>2</v>
      </c>
    </row>
    <row r="3" s="19" customFormat="true" ht="35" customHeight="true" spans="1:2">
      <c r="A3" s="24" t="s">
        <v>1200</v>
      </c>
      <c r="B3" s="25" t="s">
        <v>83</v>
      </c>
    </row>
    <row r="4" s="19" customFormat="true" ht="24" customHeight="true" spans="1:2">
      <c r="A4" s="26" t="s">
        <v>1201</v>
      </c>
      <c r="B4" s="10"/>
    </row>
    <row r="5" s="19" customFormat="true" ht="24" customHeight="true" spans="1:2">
      <c r="A5" s="26" t="s">
        <v>1202</v>
      </c>
      <c r="B5" s="10"/>
    </row>
    <row r="6" s="19" customFormat="true" ht="24" customHeight="true" spans="1:2">
      <c r="A6" s="26" t="s">
        <v>1203</v>
      </c>
      <c r="B6" s="24">
        <v>4681</v>
      </c>
    </row>
    <row r="7" s="19" customFormat="true" ht="24" customHeight="true" spans="1:2">
      <c r="A7" s="26" t="s">
        <v>1204</v>
      </c>
      <c r="B7" s="10"/>
    </row>
    <row r="8" s="19" customFormat="true" ht="24" customHeight="true" spans="1:2">
      <c r="A8" s="26" t="s">
        <v>1205</v>
      </c>
      <c r="B8" s="10">
        <v>82</v>
      </c>
    </row>
    <row r="9" ht="24" customHeight="true" spans="1:2">
      <c r="A9" s="26" t="s">
        <v>1206</v>
      </c>
      <c r="B9" s="24">
        <f>6366+2244</f>
        <v>8610</v>
      </c>
    </row>
    <row r="10" ht="24" customHeight="true" spans="1:2">
      <c r="A10" s="26" t="s">
        <v>1207</v>
      </c>
      <c r="B10" s="24">
        <v>2244</v>
      </c>
    </row>
    <row r="11" ht="24" customHeight="true" spans="1:2">
      <c r="A11" s="26" t="s">
        <v>1208</v>
      </c>
      <c r="B11" s="24">
        <v>400</v>
      </c>
    </row>
    <row r="12" ht="24" customHeight="true" spans="1:2">
      <c r="A12" s="26" t="s">
        <v>1209</v>
      </c>
      <c r="B12" s="24">
        <f>1848+6004</f>
        <v>7852</v>
      </c>
    </row>
    <row r="13" ht="24" customHeight="true" spans="1:2">
      <c r="A13" s="26" t="s">
        <v>1210</v>
      </c>
      <c r="B13" s="24">
        <f>9944</f>
        <v>9944</v>
      </c>
    </row>
    <row r="14" ht="24" customHeight="true" spans="1:2">
      <c r="A14" s="26" t="s">
        <v>1211</v>
      </c>
      <c r="B14" s="24">
        <v>2133</v>
      </c>
    </row>
    <row r="15" ht="24" customHeight="true" spans="1:2">
      <c r="A15" s="26" t="s">
        <v>1212</v>
      </c>
      <c r="B15" s="24"/>
    </row>
    <row r="16" ht="24" customHeight="true" spans="1:2">
      <c r="A16" s="26" t="s">
        <v>1213</v>
      </c>
      <c r="B16" s="24">
        <v>260</v>
      </c>
    </row>
    <row r="17" ht="24" customHeight="true" spans="1:2">
      <c r="A17" s="26" t="s">
        <v>1214</v>
      </c>
      <c r="B17" s="24"/>
    </row>
    <row r="18" ht="24" customHeight="true" spans="1:2">
      <c r="A18" s="26" t="s">
        <v>1215</v>
      </c>
      <c r="B18" s="24"/>
    </row>
    <row r="19" ht="24" customHeight="true" spans="1:2">
      <c r="A19" s="26" t="s">
        <v>1216</v>
      </c>
      <c r="B19" s="24"/>
    </row>
    <row r="20" ht="24" customHeight="true" spans="1:2">
      <c r="A20" s="27" t="s">
        <v>1217</v>
      </c>
      <c r="B20" s="24"/>
    </row>
    <row r="21" ht="24" customHeight="true" spans="1:2">
      <c r="A21" s="26" t="s">
        <v>1218</v>
      </c>
      <c r="B21" s="24">
        <v>80</v>
      </c>
    </row>
    <row r="22" ht="24" customHeight="true" spans="1:2">
      <c r="A22" s="26" t="s">
        <v>1163</v>
      </c>
      <c r="B22" s="24">
        <f>100644-6000</f>
        <v>94644</v>
      </c>
    </row>
    <row r="23" ht="30" customHeight="true" spans="1:2">
      <c r="A23" s="28" t="s">
        <v>1193</v>
      </c>
      <c r="B23" s="28">
        <f>SUM(B4:B22)</f>
        <v>130930</v>
      </c>
    </row>
  </sheetData>
  <mergeCells count="1">
    <mergeCell ref="A1:B1"/>
  </mergeCells>
  <printOptions horizontalCentered="true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2021年全市收入决算</vt:lpstr>
      <vt:lpstr>2021年全市支出决算</vt:lpstr>
      <vt:lpstr>2021年市级收入决算</vt:lpstr>
      <vt:lpstr>2021年市级支出决算</vt:lpstr>
      <vt:lpstr>2021年市级支出决算明细</vt:lpstr>
      <vt:lpstr>2021年基本支出决算</vt:lpstr>
      <vt:lpstr>税收返还和一般性转移支出预算表</vt:lpstr>
      <vt:lpstr>专项转移支付</vt:lpstr>
      <vt:lpstr>专项转移支付 (分内容)</vt:lpstr>
      <vt:lpstr>一般债务分地区限额余额</vt:lpstr>
      <vt:lpstr>全市一般债务情况</vt:lpstr>
      <vt:lpstr>市级一般债务情况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quzhou</cp:lastModifiedBy>
  <dcterms:created xsi:type="dcterms:W3CDTF">2020-06-18T13:20:00Z</dcterms:created>
  <dcterms:modified xsi:type="dcterms:W3CDTF">2022-09-24T16:35:01Z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